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B343" i="1" l="1"/>
  <c r="B344" i="1"/>
  <c r="B342" i="1" l="1"/>
  <c r="C33" i="15" l="1"/>
  <c r="B329" i="1"/>
  <c r="B330" i="1"/>
  <c r="B331" i="1"/>
  <c r="B332" i="1"/>
  <c r="B333" i="1"/>
  <c r="B334" i="1"/>
  <c r="B335" i="1"/>
  <c r="B336" i="1"/>
  <c r="B337" i="1"/>
  <c r="B338" i="1"/>
  <c r="B339" i="1"/>
  <c r="B340" i="1"/>
  <c r="B341" i="1"/>
  <c r="B268" i="1" l="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G261" i="1" l="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6" i="1" l="1"/>
  <c r="H44" i="1"/>
  <c r="H56" i="1"/>
  <c r="H160" i="1"/>
  <c r="H80" i="1"/>
  <c r="H156" i="1"/>
  <c r="H168" i="1"/>
  <c r="H206" i="1"/>
  <c r="H244" i="1"/>
  <c r="H47" i="1"/>
  <c r="H105" i="1"/>
  <c r="H222" i="1"/>
  <c r="H242" i="1"/>
  <c r="H37" i="1"/>
  <c r="H95" i="1"/>
  <c r="H148" i="1"/>
  <c r="H188" i="1"/>
  <c r="H141" i="1"/>
  <c r="H240" i="1"/>
  <c r="H113" i="1"/>
  <c r="H59" i="1"/>
  <c r="H155" i="1"/>
  <c r="H195" i="1"/>
  <c r="H227" i="1"/>
  <c r="H248" i="1"/>
  <c r="H30" i="1"/>
  <c r="H46" i="1"/>
  <c r="H78" i="1"/>
  <c r="H94" i="1"/>
  <c r="H110" i="1"/>
  <c r="H138" i="1"/>
  <c r="H162" i="1"/>
  <c r="H186" i="1"/>
  <c r="H210" i="1"/>
  <c r="H17" i="1"/>
  <c r="H57" i="1"/>
  <c r="H73" i="1"/>
  <c r="H117" i="1"/>
  <c r="H153" i="1"/>
  <c r="H181" i="1"/>
  <c r="H229" i="1"/>
  <c r="H257" i="1"/>
  <c r="H96" i="1"/>
  <c r="H144" i="1"/>
  <c r="H92" i="1"/>
  <c r="H32" i="1"/>
  <c r="H108" i="1"/>
  <c r="H28" i="1"/>
  <c r="H104" i="1"/>
  <c r="H122" i="1"/>
  <c r="H15" i="1"/>
  <c r="H31" i="1"/>
  <c r="H66" i="1"/>
  <c r="H89" i="1"/>
  <c r="H169" i="1"/>
  <c r="H135" i="1"/>
  <c r="H219" i="1"/>
  <c r="H194" i="1"/>
  <c r="H208" i="1"/>
  <c r="H14" i="1"/>
  <c r="H53" i="1"/>
  <c r="H114" i="1"/>
  <c r="H171" i="1"/>
  <c r="H239" i="1"/>
  <c r="H236" i="1"/>
  <c r="H177" i="1"/>
  <c r="H23" i="1"/>
  <c r="H79" i="1"/>
  <c r="H259" i="1"/>
  <c r="H64" i="1"/>
  <c r="A344" i="1"/>
  <c r="A343" i="1"/>
  <c r="A332" i="1"/>
  <c r="A339" i="1"/>
  <c r="A333" i="1"/>
  <c r="A335" i="1"/>
  <c r="A330" i="1"/>
  <c r="A338" i="1"/>
  <c r="A331" i="1"/>
  <c r="A329" i="1"/>
  <c r="A334" i="1"/>
  <c r="A340" i="1"/>
  <c r="A337" i="1"/>
  <c r="A341" i="1"/>
  <c r="A336" i="1"/>
  <c r="A297" i="1"/>
  <c r="A292" i="1"/>
  <c r="A304" i="1"/>
  <c r="A302" i="1"/>
  <c r="A269" i="1"/>
  <c r="A296" i="1"/>
  <c r="A320" i="1"/>
  <c r="A306" i="1"/>
  <c r="A289" i="1"/>
  <c r="A326" i="1"/>
  <c r="A284" i="1"/>
  <c r="A303" i="1"/>
  <c r="A313" i="1"/>
  <c r="A279" i="1"/>
  <c r="A328" i="1"/>
  <c r="A274" i="1"/>
  <c r="A327" i="1"/>
  <c r="A278" i="1"/>
  <c r="A319" i="1"/>
  <c r="A294" i="1"/>
  <c r="A314" i="1"/>
  <c r="A283" i="1"/>
  <c r="A315" i="1"/>
  <c r="A290" i="1"/>
  <c r="A300" i="1"/>
  <c r="A310" i="1"/>
  <c r="A270" i="1"/>
  <c r="A307" i="1"/>
  <c r="A281" i="1"/>
  <c r="A318" i="1"/>
  <c r="A276" i="1"/>
  <c r="A287" i="1"/>
  <c r="A285" i="1"/>
  <c r="A322" i="1"/>
  <c r="A280" i="1"/>
  <c r="A291" i="1"/>
  <c r="A309" i="1"/>
  <c r="A275" i="1"/>
  <c r="A324" i="1"/>
  <c r="A323" i="1"/>
  <c r="A271" i="1"/>
  <c r="A299" i="1"/>
  <c r="A298" i="1"/>
  <c r="A301" i="1"/>
  <c r="A312" i="1"/>
  <c r="A305" i="1"/>
  <c r="A316" i="1"/>
  <c r="A295" i="1"/>
  <c r="A277" i="1"/>
  <c r="A272" i="1"/>
  <c r="A311" i="1"/>
  <c r="A317" i="1"/>
  <c r="A282" i="1"/>
  <c r="A286" i="1"/>
  <c r="A321" i="1"/>
  <c r="A288" i="1"/>
  <c r="A273" i="1"/>
  <c r="A268" i="1"/>
  <c r="A293" i="1"/>
  <c r="A308" i="1"/>
  <c r="H13" i="1"/>
  <c r="H140" i="1"/>
  <c r="H112" i="1"/>
  <c r="H60" i="1"/>
  <c r="H52" i="1"/>
  <c r="H116" i="1"/>
  <c r="H172" i="1"/>
  <c r="H137" i="1"/>
  <c r="H217" i="1"/>
  <c r="H179" i="1"/>
  <c r="H255" i="1"/>
  <c r="H35" i="1"/>
  <c r="H51" i="1"/>
  <c r="H70" i="1"/>
  <c r="H93"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12" i="1"/>
  <c r="H34" i="1"/>
  <c r="H50" i="1"/>
  <c r="H82" i="1"/>
  <c r="H98" i="1"/>
  <c r="H126" i="1"/>
  <c r="H142" i="1"/>
  <c r="H166" i="1"/>
  <c r="H190" i="1"/>
  <c r="H214" i="1"/>
  <c r="H21" i="1"/>
  <c r="H61" i="1"/>
  <c r="H77" i="1"/>
  <c r="H121" i="1"/>
  <c r="H157" i="1"/>
  <c r="H193" i="1"/>
  <c r="H233" i="1"/>
  <c r="H261" i="1"/>
  <c r="H120" i="1"/>
  <c r="H232" i="1"/>
  <c r="H84" i="1"/>
  <c r="H74" i="1"/>
  <c r="H154" i="1"/>
  <c r="H245" i="1"/>
  <c r="H147" i="1"/>
  <c r="H249" i="1"/>
  <c r="H63" i="1"/>
  <c r="H45" i="1"/>
  <c r="H132" i="1"/>
  <c r="H182" i="1"/>
  <c r="H175" i="1"/>
  <c r="H72" i="1"/>
  <c r="H19" i="1"/>
  <c r="H119" i="1"/>
  <c r="H183" i="1"/>
  <c r="H207" i="1"/>
  <c r="H235" i="1"/>
  <c r="H252" i="1"/>
  <c r="H38" i="1"/>
  <c r="H54" i="1"/>
  <c r="H86" i="1"/>
  <c r="H102" i="1"/>
  <c r="H130" i="1"/>
  <c r="H146" i="1"/>
  <c r="H170" i="1"/>
  <c r="H198" i="1"/>
  <c r="H218" i="1"/>
  <c r="H25" i="1"/>
  <c r="H65" i="1"/>
  <c r="H81" i="1"/>
  <c r="H125" i="1"/>
  <c r="H161" i="1"/>
  <c r="H205" i="1"/>
  <c r="H237" i="1"/>
  <c r="H180" i="1"/>
  <c r="H145" i="1"/>
  <c r="H189" i="1"/>
  <c r="H39" i="1"/>
  <c r="H55" i="1"/>
  <c r="H97" i="1"/>
  <c r="H200" i="1"/>
  <c r="H143" i="1"/>
  <c r="H226" i="1"/>
  <c r="H238" i="1"/>
  <c r="H22" i="1"/>
  <c r="H87" i="1"/>
  <c r="H103" i="1"/>
  <c r="H163" i="1"/>
  <c r="H213" i="1"/>
  <c r="H254" i="1"/>
  <c r="H258" i="1"/>
  <c r="H184" i="1"/>
  <c r="H20" i="1"/>
  <c r="H71" i="1"/>
  <c r="H128" i="1"/>
  <c r="H76" i="1"/>
  <c r="H48" i="1"/>
  <c r="H176" i="1"/>
  <c r="H124" i="1"/>
  <c r="H100" i="1"/>
  <c r="H164" i="1"/>
  <c r="H111" i="1"/>
  <c r="H192" i="1"/>
  <c r="H196" i="1"/>
  <c r="H88" i="1"/>
  <c r="H43" i="1"/>
  <c r="H62" i="1"/>
  <c r="H85" i="1"/>
  <c r="H101" i="1"/>
  <c r="H165" i="1"/>
  <c r="H211" i="1"/>
  <c r="H256" i="1"/>
  <c r="H158" i="1"/>
  <c r="H260" i="1"/>
  <c r="H151" i="1"/>
  <c r="H234" i="1"/>
  <c r="H201" i="1"/>
  <c r="H36" i="1"/>
  <c r="H33" i="1"/>
  <c r="H49" i="1"/>
  <c r="H91" i="1"/>
  <c r="H107" i="1"/>
  <c r="H136" i="1"/>
  <c r="H167" i="1"/>
  <c r="H185" i="1"/>
  <c r="H224" i="1"/>
  <c r="H133" i="1"/>
  <c r="H228" i="1"/>
  <c r="H40" i="1"/>
  <c r="H199" i="1"/>
  <c r="H24" i="1"/>
  <c r="H27" i="1"/>
  <c r="H75" i="1"/>
  <c r="H123" i="1"/>
  <c r="H191" i="1"/>
  <c r="H215" i="1"/>
  <c r="H247" i="1"/>
  <c r="H220" i="1"/>
  <c r="H26" i="1"/>
  <c r="H42" i="1"/>
  <c r="H58" i="1"/>
  <c r="H90" i="1"/>
  <c r="H106" i="1"/>
  <c r="H134" i="1"/>
  <c r="H150" i="1"/>
  <c r="H174" i="1"/>
  <c r="H202" i="1"/>
  <c r="H250" i="1"/>
  <c r="H29" i="1"/>
  <c r="H69" i="1"/>
  <c r="H109" i="1"/>
  <c r="H129" i="1"/>
  <c r="H173" i="1"/>
  <c r="H225" i="1"/>
  <c r="H253" i="1"/>
  <c r="H12" i="1"/>
  <c r="A342" i="1"/>
  <c r="A325"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A263" i="1" l="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10" i="14" l="1"/>
  <c r="D39" i="15"/>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<sst xmlns="http://schemas.openxmlformats.org/spreadsheetml/2006/main" count="1132" uniqueCount="520">
  <si>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</si>
  <si>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</si>
  <si>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</si>
  <si>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</si>
  <si>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</si>
  <si>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</si>
  <si>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</si>
  <si>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</si>
  <si>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</si>
  <si>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</si>
  <si>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</si>
  <si>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</si>
  <si>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</si>
  <si>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</si>
  <si>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</si>
  <si>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</si>
  <si>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</si>
  <si>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</si>
  <si>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</si>
  <si>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</si>
  <si>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</si>
  <si>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</si>
  <si>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</si>
  <si>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</si>
  <si>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</si>
  <si>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</si>
  <si>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</si>
  <si>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</si>
  <si>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</si>
  <si>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</si>
  <si>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</si>
  <si>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</si>
  <si>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</si>
  <si>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</si>
  <si>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</si>
  <si>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</si>
  <si>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</si>
  <si>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</si>
  <si>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</si>
  <si>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川</t>
  </si>
  <si>
    <t>盆地</t>
  </si>
  <si>
    <t>山脈</t>
  </si>
  <si>
    <t>北海道</t>
  </si>
  <si>
    <t>関東</t>
  </si>
  <si>
    <t>九州</t>
  </si>
  <si>
    <t>瀬戸内</t>
  </si>
  <si>
    <t>さんご礁</t>
  </si>
  <si>
    <t>ニュータウン</t>
  </si>
  <si>
    <t>再生可能エネルギー</t>
  </si>
  <si>
    <t>地理２</t>
  </si>
  <si>
    <t>日本アルプス</t>
  </si>
  <si>
    <t>フォッサマグナ</t>
  </si>
  <si>
    <t>扇状地</t>
  </si>
  <si>
    <t>海岸</t>
  </si>
  <si>
    <t>リアス海岸</t>
  </si>
  <si>
    <t>梅雨</t>
  </si>
  <si>
    <t>台風</t>
  </si>
  <si>
    <t>季節風［モンスーン］</t>
  </si>
  <si>
    <t>からっ風</t>
  </si>
  <si>
    <t>冷帯に属し，冬の寒さがきびしい日本の気候。</t>
  </si>
  <si>
    <t>の気候</t>
  </si>
  <si>
    <t>季節風の影響で，冬に雨や雪がよく降る日本の気候。</t>
  </si>
  <si>
    <t>日本海側</t>
  </si>
  <si>
    <t>一年を通して雨が少なく，冬は冷え込む日本の気候。</t>
  </si>
  <si>
    <t>一年を通して雨が少なく，乾燥して暖かい日本の気候。</t>
  </si>
  <si>
    <t>夏に蒸し暑く，冬に乾燥してよく晴れる日本の気候。</t>
  </si>
  <si>
    <t>太平洋側</t>
  </si>
  <si>
    <t>一年を通して温暖で降水量が多い日本の気候。</t>
  </si>
  <si>
    <t>南西諸島</t>
  </si>
  <si>
    <t>地震</t>
  </si>
  <si>
    <t>津波</t>
  </si>
  <si>
    <t>やませ</t>
  </si>
  <si>
    <t>冷害</t>
  </si>
  <si>
    <t>減災</t>
  </si>
  <si>
    <t>ハザードマップ</t>
  </si>
  <si>
    <t>共助</t>
  </si>
  <si>
    <t>公助</t>
  </si>
  <si>
    <t>少子化</t>
  </si>
  <si>
    <t>高齢化</t>
  </si>
  <si>
    <t>少子高齢化</t>
  </si>
  <si>
    <t>三大都市圏</t>
  </si>
  <si>
    <t>過疎化</t>
  </si>
  <si>
    <t>地帯</t>
  </si>
  <si>
    <t>近郊農業</t>
  </si>
  <si>
    <t>園芸農業</t>
  </si>
  <si>
    <t>促成栽培</t>
  </si>
  <si>
    <t>酪農</t>
  </si>
  <si>
    <t>栽培漁業</t>
  </si>
  <si>
    <t>東京・川崎市・横浜市を中心とする工業地帯。</t>
  </si>
  <si>
    <t>京浜</t>
  </si>
  <si>
    <t>工業地帯</t>
  </si>
  <si>
    <t>名古屋市を中心に愛知県・三重県に広がる工業地帯。</t>
  </si>
  <si>
    <t>中京</t>
  </si>
  <si>
    <t>大阪市から神戸市周辺の地域を中心とする工業地帯。</t>
  </si>
  <si>
    <t>阪神</t>
  </si>
  <si>
    <t>福岡県の北九州市を中心とする工業地域。</t>
  </si>
  <si>
    <t>北九州</t>
  </si>
  <si>
    <t>太平洋ベルト</t>
  </si>
  <si>
    <t>内陸</t>
  </si>
  <si>
    <t>海上</t>
  </si>
  <si>
    <t>航空</t>
  </si>
  <si>
    <t>九州中部を北東から南西に連なるけわしい山脈。</t>
  </si>
  <si>
    <t>山地</t>
  </si>
  <si>
    <t>シラス</t>
  </si>
  <si>
    <t>台地</t>
  </si>
  <si>
    <t>カルデラ</t>
  </si>
  <si>
    <t>干潟</t>
  </si>
  <si>
    <t>世界（自然）遺産</t>
  </si>
  <si>
    <t>地熱発電</t>
  </si>
  <si>
    <t>二毛作</t>
  </si>
  <si>
    <t>琉球王国</t>
  </si>
  <si>
    <t>エネルギー革命</t>
  </si>
  <si>
    <t>中国</t>
  </si>
  <si>
    <t>四国地方の中央部を東西に走るけわしい山地。</t>
  </si>
  <si>
    <t>四国</t>
  </si>
  <si>
    <t>工業地域</t>
  </si>
  <si>
    <t>高速交通網</t>
  </si>
  <si>
    <t>本州四国連絡橋</t>
  </si>
  <si>
    <t>滋賀県の中央部にあり，滋賀県の面積の６分の１をしめる日本最大の湖。</t>
  </si>
  <si>
    <t>琵琶</t>
  </si>
  <si>
    <t>湖</t>
  </si>
  <si>
    <t>琵琶湖南部から滋賀県・京都府・大阪府をへて大阪湾に注ぐ河川。</t>
  </si>
  <si>
    <t>淀</t>
  </si>
  <si>
    <t>近畿地方の南部の紀伊半島を東西に走る，けわしい山地。</t>
  </si>
  <si>
    <t>紀伊</t>
  </si>
  <si>
    <t>京阪神大都市圏</t>
  </si>
  <si>
    <t>天下の台所</t>
  </si>
  <si>
    <t>再開発</t>
  </si>
  <si>
    <t>伝統産業</t>
  </si>
  <si>
    <t>伝統的工芸品</t>
  </si>
  <si>
    <t>新潟県，富山県，岐阜県，長野県の県境にある，日本アルプスの最も北に位置する山脈。</t>
  </si>
  <si>
    <t>飛驒</t>
  </si>
  <si>
    <t>木曽</t>
  </si>
  <si>
    <t>赤石</t>
  </si>
  <si>
    <t>長野県から新潟県に流れる日本最長の河川。</t>
  </si>
  <si>
    <t>信濃</t>
  </si>
  <si>
    <t>伊勢湾に面し，愛知県北西部と岐阜県南西部に広がる平野。</t>
  </si>
  <si>
    <t>濃尾</t>
  </si>
  <si>
    <t>平野</t>
  </si>
  <si>
    <t>名古屋大都市圏</t>
  </si>
  <si>
    <t>自動車工業</t>
  </si>
  <si>
    <t>水田単作</t>
  </si>
  <si>
    <t>地場産業</t>
  </si>
  <si>
    <t>関東地方に広がる日本最大の平野。</t>
  </si>
  <si>
    <t>利根</t>
  </si>
  <si>
    <t>関東ローム</t>
  </si>
  <si>
    <t>政令指定都市</t>
  </si>
  <si>
    <t>東京大都市圏</t>
  </si>
  <si>
    <t>首都</t>
  </si>
  <si>
    <t>一極集中</t>
  </si>
  <si>
    <t>都心</t>
  </si>
  <si>
    <t>副都心</t>
  </si>
  <si>
    <t>工業団地</t>
  </si>
  <si>
    <t>東北地方の中央部を南北に走る，日本最長の山脈。</t>
  </si>
  <si>
    <t>奥羽</t>
  </si>
  <si>
    <t>青森県八戸市から宮城県石巻市までの太平洋側の海岸。</t>
  </si>
  <si>
    <t>三陸</t>
  </si>
  <si>
    <t>石狩川の中・下流域に形成され，札幌市などの都市がある平野。</t>
  </si>
  <si>
    <t>石狩</t>
  </si>
  <si>
    <t>十勝</t>
  </si>
  <si>
    <t>根釧</t>
  </si>
  <si>
    <t>濃霧</t>
  </si>
  <si>
    <t>江戸時代までの北海道のよび名。</t>
  </si>
  <si>
    <t>蝦夷地</t>
  </si>
  <si>
    <t>開拓使</t>
  </si>
  <si>
    <t>屯田兵</t>
  </si>
  <si>
    <t>流氷</t>
  </si>
  <si>
    <t>世界ジオパーク</t>
  </si>
  <si>
    <t>まちがえやすい用語をおさえよう</t>
  </si>
  <si>
    <t>標高が低く，平らな土地が広がる地形。</t>
  </si>
  <si>
    <t>周りを山に囲まれた地形。</t>
  </si>
  <si>
    <t>南西諸島から日本列島の太平洋側に沿って北上する暖流。</t>
  </si>
  <si>
    <t>北太平洋から日本列島の太平洋側へ南下する寒流。</t>
  </si>
  <si>
    <t>河川が山地から平地に出るところに土砂がたまってできる扇形の地形。</t>
  </si>
  <si>
    <t>土砂が河口に積もってできる三角形の地形。</t>
  </si>
  <si>
    <t>砂浜海岸</t>
  </si>
  <si>
    <t>国や都道府県による防災への取り組みのこと。</t>
  </si>
  <si>
    <t>地域の住民が，災害時などに助け合うこと。</t>
  </si>
  <si>
    <t>自助</t>
  </si>
  <si>
    <t>地方中枢都市</t>
  </si>
  <si>
    <t>温室などを使って，通常の出荷時期よりも早く野菜などを栽培する方法。</t>
  </si>
  <si>
    <t>大都市の周辺で，大消費地に向けて野菜などを栽培する農業。</t>
  </si>
  <si>
    <t>九州地方南部に広がる，火山の噴出物が積もってできた台地。</t>
  </si>
  <si>
    <t>関東地方の台地をおおう，火山灰が堆積した赤土。</t>
  </si>
  <si>
    <t>１年間に，同じ土地で２種類の農作物を栽培すること。</t>
  </si>
  <si>
    <t>古くから受け継がれてきた技法や技術を用いて，生活や文化と結びついた製品をつくる産業。</t>
  </si>
  <si>
    <t>地域に根づき，全国的に有名な特色ある産業。</t>
  </si>
  <si>
    <t>教出</t>
  </si>
  <si>
    <t>都市を中心に交通網が発達し，人々の移動が盛んな，つながりが強い地域。</t>
  </si>
  <si>
    <t>都市圏</t>
  </si>
  <si>
    <t>都市圏のうち，特に首都である東京都の周辺の地域。</t>
  </si>
  <si>
    <t>首都圏</t>
  </si>
  <si>
    <t>太平洋を取り囲んでいる造山帯。</t>
  </si>
  <si>
    <t>環太平洋</t>
  </si>
  <si>
    <t>造山帯</t>
  </si>
  <si>
    <t>アルプス山脈からヒマラヤ山脈やインドネシアにのびる造山帯。</t>
  </si>
  <si>
    <t>アルプス・ヒマラヤ</t>
  </si>
  <si>
    <t>新潟県，富山県，岐阜県，長野県の県境にある，日本アルプスの最も北に位置する山脈。</t>
    <rPh sb="22" eb="24">
      <t>ニホン</t>
    </rPh>
    <rPh sb="29" eb="30">
      <t>モット</t>
    </rPh>
    <rPh sb="31" eb="32">
      <t>キタ</t>
    </rPh>
    <rPh sb="33" eb="35">
      <t>イチ</t>
    </rPh>
    <phoneticPr fontId="1"/>
  </si>
  <si>
    <t>ヨーロッパの山脈にちなんだ，飛驒山脈，木曽山脈，赤石山脈をまとめたよび名。</t>
  </si>
  <si>
    <t>日本列島の中央部にある，日本の地形を東西に分ける溝。</t>
    <rPh sb="0" eb="4">
      <t>ニホンレットウ</t>
    </rPh>
    <rPh sb="5" eb="8">
      <t>チュウオウブ</t>
    </rPh>
    <rPh sb="15" eb="17">
      <t>チケイ</t>
    </rPh>
    <rPh sb="24" eb="25">
      <t>ミゾ</t>
    </rPh>
    <phoneticPr fontId="1"/>
  </si>
  <si>
    <t>海流で運ばれた砂がたまってできた，なめらかな砂地の海岸。</t>
  </si>
  <si>
    <t>切り込みの深い湾と岬が連続する複雑な海岸地形。</t>
  </si>
  <si>
    <t>潮の満ち引きの大きな湾でみられる，砂や泥でできた地形。</t>
  </si>
  <si>
    <t>温かくきれいな海の浅瀬でみられる，生物が集まってできた地形。</t>
  </si>
  <si>
    <t>三角州［デルタ］</t>
  </si>
  <si>
    <t>日本の気候に影響を与える，季節によって向きを変える風。</t>
  </si>
  <si>
    <t xml:space="preserve">季節風［モンスーン］ </t>
  </si>
  <si>
    <t>北海道を除く日本各地で，５月から７月に曇りや雨の日が続く時期。</t>
  </si>
  <si>
    <t>夏から秋にかけて日本に暴風雨をもたらす，発達した熱帯低気圧。</t>
  </si>
  <si>
    <t>地球内部の急激な変動によって，大地がゆれる現象。</t>
  </si>
  <si>
    <t>地震の震源が海底の際に起こることがある大波。</t>
  </si>
  <si>
    <t>特にくり返し活動がみられる断層。</t>
  </si>
  <si>
    <t>活断層</t>
  </si>
  <si>
    <t>火山の噴火により，火山灰などが高速で流れ下る災害。</t>
  </si>
  <si>
    <t>火砕流</t>
  </si>
  <si>
    <t>自然災害が起こった際の被害予測を示した地図。</t>
  </si>
  <si>
    <t>あらかじめ対策をとり，自然災害の被害を小さくおさえること。</t>
  </si>
  <si>
    <t>災害が起こった際に同じ地域に暮らす住民が助け合うこと。</t>
  </si>
  <si>
    <t>災害が起こった際に自分の身は自分自身で守るという考え方。</t>
  </si>
  <si>
    <t>20世紀後半に起こった，世界人口の急速な増加。</t>
  </si>
  <si>
    <t>人口爆発</t>
  </si>
  <si>
    <t>総人口に占める65歳以上の人口割合が高くなること。</t>
  </si>
  <si>
    <t>生まれてくる子どもの数が減り，子どもの割合が低くなること。</t>
  </si>
  <si>
    <t>現在の日本社会で急速に進んでいる，少子化と高齢化が同時に進行する現象。</t>
    <rPh sb="17" eb="20">
      <t>ショウシカ</t>
    </rPh>
    <rPh sb="21" eb="24">
      <t>コウレイカ</t>
    </rPh>
    <phoneticPr fontId="1"/>
  </si>
  <si>
    <t>東京，名古屋，大阪の三つの都市圏の総称。</t>
  </si>
  <si>
    <t>地方の中で，人口が集中し，中心的な役割を果たす都市。</t>
  </si>
  <si>
    <t>人口が減り，人々の生活を支える基盤が弱まっている状態。</t>
  </si>
  <si>
    <t>過疎</t>
  </si>
  <si>
    <t>人口が著しく集中し，住宅不足などの問題がみられる状態。</t>
  </si>
  <si>
    <t>過密</t>
  </si>
  <si>
    <t>夜間に都心の人口が減り，その周辺の人口が増える現象。</t>
  </si>
  <si>
    <t>ドーナツ化現象</t>
  </si>
  <si>
    <t>都市機能を中心部にまとめた都市のこと。</t>
  </si>
  <si>
    <t>コンパクトシティ</t>
  </si>
  <si>
    <t>ダムから水が落ちる力を利用して発電する発電施設。</t>
    <rPh sb="4" eb="5">
      <t>ミズ</t>
    </rPh>
    <rPh sb="6" eb="7">
      <t>オ</t>
    </rPh>
    <rPh sb="9" eb="10">
      <t>チカラ</t>
    </rPh>
    <rPh sb="11" eb="13">
      <t>リヨウ</t>
    </rPh>
    <rPh sb="15" eb="17">
      <t>ハツデン</t>
    </rPh>
    <rPh sb="19" eb="21">
      <t>ハツデン</t>
    </rPh>
    <rPh sb="21" eb="23">
      <t>シセツ</t>
    </rPh>
    <phoneticPr fontId="1"/>
  </si>
  <si>
    <t>水力</t>
  </si>
  <si>
    <t>発電所</t>
  </si>
  <si>
    <t>石炭・原油・天然ガスを燃やした熱を利用して発電する発電施設。</t>
    <rPh sb="0" eb="2">
      <t>セキタン</t>
    </rPh>
    <rPh sb="3" eb="5">
      <t>ゲンユ</t>
    </rPh>
    <rPh sb="6" eb="8">
      <t>テンネン</t>
    </rPh>
    <rPh sb="11" eb="12">
      <t>モ</t>
    </rPh>
    <rPh sb="15" eb="16">
      <t>ネツ</t>
    </rPh>
    <rPh sb="17" eb="19">
      <t>リヨウ</t>
    </rPh>
    <rPh sb="21" eb="23">
      <t>ハツデン</t>
    </rPh>
    <rPh sb="25" eb="27">
      <t>ハツデン</t>
    </rPh>
    <rPh sb="27" eb="29">
      <t>シセツ</t>
    </rPh>
    <phoneticPr fontId="1"/>
  </si>
  <si>
    <t>火力</t>
  </si>
  <si>
    <t>ウランの核分裂による熱を利用して発電する発電施設。</t>
    <rPh sb="4" eb="7">
      <t>カクブンレツ</t>
    </rPh>
    <rPh sb="10" eb="11">
      <t>ネツ</t>
    </rPh>
    <rPh sb="12" eb="14">
      <t>リヨウ</t>
    </rPh>
    <rPh sb="16" eb="18">
      <t>ハツデン</t>
    </rPh>
    <rPh sb="20" eb="22">
      <t>ハツデン</t>
    </rPh>
    <rPh sb="22" eb="24">
      <t>シセツ</t>
    </rPh>
    <phoneticPr fontId="1"/>
  </si>
  <si>
    <t>原子力</t>
  </si>
  <si>
    <t>瀬戸内海沿岸の各地に発達した工業地域。</t>
  </si>
  <si>
    <t>生産活動のもとになる，原油や石炭などの物質。</t>
  </si>
  <si>
    <t>資源</t>
  </si>
  <si>
    <t>エネルギーの消費で発生する二酸化炭素などが原因とされる，地球の気温が上昇する気候変化。</t>
  </si>
  <si>
    <t>地球温暖化</t>
  </si>
  <si>
    <t>自然環境の保護と経済の発展のバランスがとれた，理想の社会のすがた。</t>
  </si>
  <si>
    <t>持続可能</t>
  </si>
  <si>
    <t>な社会</t>
  </si>
  <si>
    <t>太陽光や風力，地熱，バイオマスなどのくり返し利用できるエネルギー。</t>
  </si>
  <si>
    <t>生物資源が由来で，発電などのエネルギーとして利用できる物質。</t>
  </si>
  <si>
    <t>バイオマス</t>
  </si>
  <si>
    <t>産業の三つの分類のうち，農業，林業，漁業を含む産業。</t>
  </si>
  <si>
    <t>第一［1］次産業</t>
  </si>
  <si>
    <t>関税など，貿易の障害になるものを軽減または取りのぞくこと。</t>
  </si>
  <si>
    <t>貿易の</t>
  </si>
  <si>
    <t>自由化</t>
  </si>
  <si>
    <t>産業の三つの分類のうち，工業などを含む産業。</t>
  </si>
  <si>
    <t>第二［2］次産業</t>
  </si>
  <si>
    <t>関東地方の太平洋側から瀬戸内海，九州北部にかけての工業が盛んな地域。</t>
  </si>
  <si>
    <t>貿易を行う国の間で起きる対立のこと。</t>
  </si>
  <si>
    <t>貿易摩擦</t>
  </si>
  <si>
    <t>工場の海外移転などによって国内の産業がふるわなくなること。</t>
  </si>
  <si>
    <t>産業の</t>
  </si>
  <si>
    <t>空洞化</t>
  </si>
  <si>
    <t>産業の三つの分類のうち，商業やサービス業などを含む産業。</t>
  </si>
  <si>
    <t>第三［3］次産業</t>
  </si>
  <si>
    <t>一つの都市に，政治や経済などの機能が集中すること。</t>
  </si>
  <si>
    <t>人や軽くて高価なものなどの輸送に利用される，航空機などの移動手段。</t>
  </si>
  <si>
    <t>交通</t>
  </si>
  <si>
    <t>重いものの輸送に利用される，船舶などの移動手段。</t>
  </si>
  <si>
    <t>航空機どうしの乗り継ぎの拠点となっている空港。</t>
  </si>
  <si>
    <t>ハブ空港</t>
  </si>
  <si>
    <t>新幹線・高速道路・空港などの路線が網の目のように広がっているもの。</t>
  </si>
  <si>
    <t>高速道路のインターチェンジや空港の近くに工場を集めた地域。</t>
  </si>
  <si>
    <t>携帯電話などの通信機器の技術や，インターネットなどのネットワークの技術など，情報のやり取りに関連する技術。</t>
  </si>
  <si>
    <t xml:space="preserve">情報通信技術［ICT］ </t>
  </si>
  <si>
    <t>九州北部を西へ流れる九州地方最長の河川。</t>
  </si>
  <si>
    <t>筑後</t>
  </si>
  <si>
    <t>福岡県南部から佐賀県南東部にかけて広がる，九州地方最大の平野。</t>
  </si>
  <si>
    <t>筑紫</t>
  </si>
  <si>
    <t>九州北西部に位置し，長崎県，佐賀県，福岡県，熊本県に囲まれた海。</t>
  </si>
  <si>
    <t>有明</t>
  </si>
  <si>
    <t>海</t>
  </si>
  <si>
    <t>宮崎県中部にある，日向灘に面した平野。</t>
  </si>
  <si>
    <t>宮崎</t>
  </si>
  <si>
    <t>縄文杉で知られ，世界自然遺産に登録されている鹿児島県の島。</t>
    <rPh sb="0" eb="2">
      <t>ジョウモン</t>
    </rPh>
    <rPh sb="2" eb="3">
      <t>スギ</t>
    </rPh>
    <rPh sb="4" eb="5">
      <t>シ</t>
    </rPh>
    <rPh sb="8" eb="10">
      <t>セカイ</t>
    </rPh>
    <rPh sb="10" eb="12">
      <t>シゼン</t>
    </rPh>
    <rPh sb="12" eb="14">
      <t>イサン</t>
    </rPh>
    <rPh sb="15" eb="17">
      <t>トウロク</t>
    </rPh>
    <rPh sb="22" eb="26">
      <t>カゴシマケン</t>
    </rPh>
    <rPh sb="27" eb="28">
      <t>シマ</t>
    </rPh>
    <phoneticPr fontId="1"/>
  </si>
  <si>
    <t>屋久</t>
  </si>
  <si>
    <t>島</t>
  </si>
  <si>
    <t>阿蘇山などにある，火山活動によってできた円形のくぼ地。</t>
  </si>
  <si>
    <t>ユネスコの条約に基づいて登録された，人類が共有し保護すべき自然環境。</t>
  </si>
  <si>
    <t>地球の内部にある熱エネルギーを利用した発電方法。</t>
  </si>
  <si>
    <t>九州の南部に広がる，火山灰などが堆積した台地。</t>
  </si>
  <si>
    <t>シラス台地</t>
  </si>
  <si>
    <t>災害が発生したときに危険が及ぶと予測される地域や避難所などを示した地図。</t>
  </si>
  <si>
    <t>温室などの施設を利用して，ピーマンやきゅうりなどを生産する農業。</t>
  </si>
  <si>
    <t>施設園芸</t>
  </si>
  <si>
    <t>農業</t>
  </si>
  <si>
    <t>牛・豚・鶏などの家畜を飼い，肉や卵を生産する産業。</t>
  </si>
  <si>
    <t>畜産（業）</t>
  </si>
  <si>
    <t>「さつま地鶏」などのような，地域の特徴を生かして付加価値を高めた商品。</t>
  </si>
  <si>
    <t>地域ブランド</t>
  </si>
  <si>
    <t>商品</t>
  </si>
  <si>
    <t>1901年に現在の北九州市に建設された官営の工場。</t>
  </si>
  <si>
    <t>（官営）八幡製鉄所</t>
  </si>
  <si>
    <t>1960年代以降，エネルギー源の中心が石炭から石油に移ったできごと。</t>
  </si>
  <si>
    <t>さまざまな部品を一つの基盤にまとめて複雑な機能をもたせた電子回路。</t>
  </si>
  <si>
    <t>集積回路［IC］</t>
  </si>
  <si>
    <t>かつて沖縄県にあった，独自の文化を築いた王国。</t>
  </si>
  <si>
    <t>本州，四国，九州に囲まれた海。</t>
    <rPh sb="0" eb="2">
      <t>ホンシュウ</t>
    </rPh>
    <rPh sb="3" eb="5">
      <t>シコク</t>
    </rPh>
    <rPh sb="6" eb="8">
      <t>キュウシュウ</t>
    </rPh>
    <rPh sb="9" eb="10">
      <t>カコ</t>
    </rPh>
    <rPh sb="13" eb="14">
      <t>ウミ</t>
    </rPh>
    <phoneticPr fontId="1"/>
  </si>
  <si>
    <t>四国地方の南部で，四国山地と太平洋にはさまれた地方。</t>
    <rPh sb="0" eb="2">
      <t>シコク</t>
    </rPh>
    <rPh sb="2" eb="4">
      <t>チホウ</t>
    </rPh>
    <rPh sb="5" eb="7">
      <t>ナンブ</t>
    </rPh>
    <rPh sb="9" eb="11">
      <t>シコク</t>
    </rPh>
    <rPh sb="11" eb="13">
      <t>サンチ</t>
    </rPh>
    <rPh sb="14" eb="17">
      <t>タイヘイヨウ</t>
    </rPh>
    <rPh sb="23" eb="25">
      <t>チホウ</t>
    </rPh>
    <phoneticPr fontId="1"/>
  </si>
  <si>
    <t>南四国</t>
  </si>
  <si>
    <t>地方</t>
  </si>
  <si>
    <t>中国地方の北部で，中国山地と日本海にはさまれた地方。</t>
    <rPh sb="0" eb="2">
      <t>チュウゴク</t>
    </rPh>
    <rPh sb="2" eb="4">
      <t>チホウ</t>
    </rPh>
    <rPh sb="5" eb="7">
      <t>ホクブ</t>
    </rPh>
    <rPh sb="9" eb="11">
      <t>チュウゴク</t>
    </rPh>
    <rPh sb="11" eb="13">
      <t>サンチ</t>
    </rPh>
    <rPh sb="14" eb="16">
      <t>ニホン</t>
    </rPh>
    <rPh sb="16" eb="17">
      <t>カイ</t>
    </rPh>
    <rPh sb="23" eb="25">
      <t>チホウ</t>
    </rPh>
    <phoneticPr fontId="1"/>
  </si>
  <si>
    <t>山陰</t>
  </si>
  <si>
    <t>1945年８月６日に広島に投下された爆弾。</t>
  </si>
  <si>
    <t>原子爆弾［原爆］</t>
  </si>
  <si>
    <t>道府県の業務の一部を行える，人口50万人以上の都市。</t>
  </si>
  <si>
    <t>それぞれの地方の政治・経済・文化の中心となっている都市。</t>
  </si>
  <si>
    <t>都市周辺に住宅や商店などが広がっていくこと。</t>
  </si>
  <si>
    <t>都市化</t>
  </si>
  <si>
    <t>地域の人口が著しく減少すること。</t>
  </si>
  <si>
    <t>作付けされず，放置されて荒れた森林や水田。</t>
  </si>
  <si>
    <t>耕作放棄地</t>
  </si>
  <si>
    <t>1999年から全国的規模で行われた，複数の市町村を統合する動き。</t>
  </si>
  <si>
    <t>平成の</t>
  </si>
  <si>
    <t>大合併</t>
  </si>
  <si>
    <t>地域で生産された農産物や水産物を，その地域で消費すること。</t>
  </si>
  <si>
    <t>地産地消</t>
  </si>
  <si>
    <t>農水産物を原材料として，加工し，販売までを地域で行うこと。</t>
  </si>
  <si>
    <t>六次産業化</t>
  </si>
  <si>
    <t>新たな特産品の開発などで，地域の経済や文化を活発化させる取り組み。</t>
  </si>
  <si>
    <t>地域おこし</t>
  </si>
  <si>
    <t>本州と四国地方を陸路で結ぶ三つのルートをまとめたよび名。</t>
  </si>
  <si>
    <t>京都府中部を中心に滋賀県西部に広がる高地。</t>
    <rPh sb="0" eb="3">
      <t>キョウトフ</t>
    </rPh>
    <rPh sb="3" eb="5">
      <t>チュウブ</t>
    </rPh>
    <rPh sb="6" eb="8">
      <t>チュウシン</t>
    </rPh>
    <rPh sb="9" eb="12">
      <t>シガケン</t>
    </rPh>
    <rPh sb="12" eb="14">
      <t>セイブ</t>
    </rPh>
    <rPh sb="15" eb="16">
      <t>ヒロ</t>
    </rPh>
    <rPh sb="18" eb="20">
      <t>コウチ</t>
    </rPh>
    <phoneticPr fontId="1"/>
  </si>
  <si>
    <t>丹波</t>
  </si>
  <si>
    <t>高地</t>
  </si>
  <si>
    <t>京都府南部に位置し，京都市の市街地などがふくまれる盆地。</t>
  </si>
  <si>
    <t>京都</t>
  </si>
  <si>
    <t>大阪府の大部分と兵庫県南東部に広がる，近畿地方最大の平野。</t>
  </si>
  <si>
    <t>大阪</t>
  </si>
  <si>
    <t>西陣織や清水焼など，長年受け継がれてきた産業。</t>
  </si>
  <si>
    <t>中国の都にならって平安時代につくられた，東西・南北の道路が直角に交わる街割り。</t>
  </si>
  <si>
    <t>条坊制</t>
  </si>
  <si>
    <t>間口が狭く奥行きが深い，京都独特の木造の低層住宅。</t>
  </si>
  <si>
    <t>京町家</t>
  </si>
  <si>
    <t>大阪湾岸と淀川流域を中心に発達している工業地帯。</t>
  </si>
  <si>
    <t>阪神工業地帯</t>
  </si>
  <si>
    <t>明治時代に阪神工業地帯で発達した，繊維や日用雑貨，食品などの工業の総称。</t>
  </si>
  <si>
    <t>軽</t>
  </si>
  <si>
    <t>工業</t>
  </si>
  <si>
    <t>阪神工業地帯の臨海部で栄えた，鉄鋼や石油化学などの工業の総称。</t>
  </si>
  <si>
    <t>重化学</t>
  </si>
  <si>
    <t>阪神工業地帯に多い，比較的規模が小さな工場。</t>
  </si>
  <si>
    <t>中小工場</t>
  </si>
  <si>
    <t>古くなった設備や市街地を整備しなおすこと。</t>
  </si>
  <si>
    <t>全国の物流の拠点として発達し，各地の産物が集まっていた江戸時代の大阪のよび名。</t>
  </si>
  <si>
    <t>大阪の商業で大きな割合を占める，製造業と小売業の間に立ち，商品を売買する業種。</t>
  </si>
  <si>
    <t>卸売業</t>
  </si>
  <si>
    <t>大阪市，京都市，神戸市の三都市を中心として結びついた都市圏。</t>
  </si>
  <si>
    <t>政治・経済・文化などの機能が１か所に集中していること。</t>
  </si>
  <si>
    <t>琵琶湖と京都の間に設置されている，土地を切りひらいてつくられた水路。</t>
  </si>
  <si>
    <t>琵琶湖疏水</t>
  </si>
  <si>
    <t>琵琶湖にリンなどを含む排水が流入したことで起きた，湖水の栄養分が異常に増える現象。</t>
  </si>
  <si>
    <t>富栄養化</t>
  </si>
  <si>
    <t>新潟県の日本海に面し，信濃川や阿賀野川の河口がある平野。</t>
  </si>
  <si>
    <t>越後</t>
  </si>
  <si>
    <t>長野県の南部を南北に走る，日本アルプス中央に位置する山脈。</t>
    <rPh sb="13" eb="15">
      <t>ニホン</t>
    </rPh>
    <rPh sb="19" eb="21">
      <t>チュウオウ</t>
    </rPh>
    <rPh sb="22" eb="24">
      <t>イチ</t>
    </rPh>
    <phoneticPr fontId="1"/>
  </si>
  <si>
    <t>静岡県，長野県，山梨県の県境にある，日本アルプスの最も南に位置する山脈。</t>
    <rPh sb="18" eb="20">
      <t>ニホン</t>
    </rPh>
    <rPh sb="25" eb="26">
      <t>モット</t>
    </rPh>
    <rPh sb="27" eb="28">
      <t>ミナミ</t>
    </rPh>
    <rPh sb="29" eb="31">
      <t>イチ</t>
    </rPh>
    <phoneticPr fontId="1"/>
  </si>
  <si>
    <t>中部地方を三つに区分したときの，太平洋側の地域。</t>
  </si>
  <si>
    <t>東海地方</t>
  </si>
  <si>
    <t>中部地方の太平洋沖の海域を流れ，気候に影響を与える暖流。</t>
  </si>
  <si>
    <t>黒潮［日本海流］</t>
  </si>
  <si>
    <t>中部地方を三つに区分したときの，日本海側の地域。</t>
  </si>
  <si>
    <t>北陸地方</t>
  </si>
  <si>
    <t>中部地方を三つに区分したときの，内陸部の山岳地域。</t>
  </si>
  <si>
    <t>中央高地</t>
  </si>
  <si>
    <t>名古屋市と交通で結ばれ，つながりが深い都市圏。</t>
  </si>
  <si>
    <t>名古屋市を中心に，伊勢湾の臨海部から内陸部に広がっている工業地帯。</t>
  </si>
  <si>
    <t>中京工業地帯</t>
  </si>
  <si>
    <t>瀬戸市や多治見市で生産される，化学物質を用いた高精密な陶磁器。</t>
  </si>
  <si>
    <t>ファインセラミックス</t>
  </si>
  <si>
    <t>豊田市や名古屋市などで盛んな，輸送機器の部品や車体を製造する工業。</t>
  </si>
  <si>
    <t>静岡県の太平洋岸に広がっている工業地域。</t>
  </si>
  <si>
    <t>東海工業地域</t>
  </si>
  <si>
    <t>東海地方で盛んな，大都市への出荷を目的に野菜や果物を生産する農業。</t>
  </si>
  <si>
    <t>ビニールハウスなどの施設を使い，農作物の出荷時期を早める栽培方法。</t>
  </si>
  <si>
    <t>静岡県の焼津港が代表的な，遠方の海域でまぐろなどをとる漁業。</t>
  </si>
  <si>
    <t>遠洋漁業</t>
  </si>
  <si>
    <t>りんごやぶどう，ももなど木になる果物。</t>
  </si>
  <si>
    <t>果樹</t>
  </si>
  <si>
    <t>諏訪湖周辺で発達した，時計やカメラなどの精巧な機械をつくる工業。</t>
  </si>
  <si>
    <t>精密機械工業</t>
  </si>
  <si>
    <t>農家の副業として始められた，地域に根づいた特色ある産業。</t>
  </si>
  <si>
    <t>戦国時代から江戸時代の大名によって，城の周辺につくられた町。</t>
  </si>
  <si>
    <t>城下町</t>
  </si>
  <si>
    <t>古くから伝わる工芸品のうち，経済産業省が指定した工芸品。</t>
  </si>
  <si>
    <t>干拓などを行い，農作物の栽培に適した土地にすること。</t>
  </si>
  <si>
    <t>土地改良</t>
  </si>
  <si>
    <t>新潟県と群馬県・福島県の県境となるけわしい山脈。</t>
  </si>
  <si>
    <t>関東地方の南西部にあり，関東地方と中部地方の境となっている山地。</t>
  </si>
  <si>
    <t>越後山脈から関東地方を流れる，日本第二位の長さがある河川。</t>
    <rPh sb="15" eb="17">
      <t>ニホン</t>
    </rPh>
    <rPh sb="17" eb="18">
      <t>ダイ</t>
    </rPh>
    <rPh sb="18" eb="20">
      <t>ニイ</t>
    </rPh>
    <rPh sb="21" eb="22">
      <t>ナガ</t>
    </rPh>
    <phoneticPr fontId="1"/>
  </si>
  <si>
    <t>関東地方の南部にある，房総半島と三浦半島の間の湾。</t>
  </si>
  <si>
    <t>東京</t>
  </si>
  <si>
    <t>湾</t>
  </si>
  <si>
    <t>東京のように，政府の機関が集まり，一国の中心となる都市。</t>
  </si>
  <si>
    <t>関東平野の台地をおおっている，火山灰が積もった赤土。</t>
  </si>
  <si>
    <t>伊豆諸島の南にある温暖な気候の諸島。</t>
  </si>
  <si>
    <t>小笠原諸島</t>
  </si>
  <si>
    <t>都市の活動の拠点になる中心部で，特に政治・経済の重要な機関が集中する地区。</t>
  </si>
  <si>
    <t>鉄道などの交通路線が集中し，発着点となっているところ。</t>
  </si>
  <si>
    <t>ターミナル</t>
  </si>
  <si>
    <t>日本全体の航空旅客の約６割が利用する，東京の臨海部にある空港。</t>
  </si>
  <si>
    <t>東京国際［羽田］ </t>
  </si>
  <si>
    <t>空港</t>
  </si>
  <si>
    <t>都心の機能の一部を担っている，新宿，渋谷，池袋などの地区。</t>
  </si>
  <si>
    <t>臨海副都心</t>
  </si>
  <si>
    <t>1970年代に東京の住宅不足への対策として建設された，多摩や千葉，港北などの郊外の新しい市街地。</t>
  </si>
  <si>
    <t>東京に通勤・通学する人が多く住む，東京と強いつながりをもった都市圏。</t>
  </si>
  <si>
    <t>人口が集中し過ぎている状態。</t>
  </si>
  <si>
    <t>東京・横浜間の東京湾岸の埋め立て地を中心に形成された工業地帯。</t>
  </si>
  <si>
    <t>京浜工業地帯</t>
  </si>
  <si>
    <t>千葉県の東京湾岸に発達した，鉄鋼業や石油化学工業が盛んな工業地域。</t>
  </si>
  <si>
    <t>京葉工業地域</t>
  </si>
  <si>
    <t>関越自動車道，東北自動車道などの高速道路の整備によって，茨城県，栃木県，群馬県に発達した工業地域。</t>
  </si>
  <si>
    <t>北関東工業地域</t>
  </si>
  <si>
    <t>高速道路のインターチェンジ近くなどに工業用地を整備して，計画的に工場を立地させた地域。</t>
  </si>
  <si>
    <t>東京に多くある，海外の国々が日本での公務をとり行うためにおいている施設。</t>
  </si>
  <si>
    <t>大使館</t>
  </si>
  <si>
    <t>神奈川県にある日本有数の貿易港。</t>
  </si>
  <si>
    <t>横浜港</t>
  </si>
  <si>
    <t>1978年に千葉県に建設された，輸出・輸入額が日本有数の空港。</t>
  </si>
  <si>
    <t>成田国際空港</t>
  </si>
  <si>
    <t>青森県西部に位置し，津軽半島西部から岩木山の東側にかけて広がる平野。</t>
    <rPh sb="0" eb="3">
      <t>アオモリケン</t>
    </rPh>
    <rPh sb="3" eb="5">
      <t>セイブ</t>
    </rPh>
    <rPh sb="6" eb="8">
      <t>イチ</t>
    </rPh>
    <rPh sb="10" eb="12">
      <t>ツガル</t>
    </rPh>
    <rPh sb="12" eb="14">
      <t>ハントウ</t>
    </rPh>
    <rPh sb="14" eb="16">
      <t>セイブ</t>
    </rPh>
    <rPh sb="18" eb="21">
      <t>イワキサン</t>
    </rPh>
    <rPh sb="22" eb="24">
      <t>ヒガシガワ</t>
    </rPh>
    <rPh sb="28" eb="29">
      <t>ヒロ</t>
    </rPh>
    <rPh sb="31" eb="33">
      <t>ヘイヤ</t>
    </rPh>
    <phoneticPr fontId="1"/>
  </si>
  <si>
    <t>津軽</t>
  </si>
  <si>
    <t>岩手県の東部で南北に広がるなだらかな高地。</t>
  </si>
  <si>
    <t>北上</t>
  </si>
  <si>
    <t>山形県北西部の日本海に面する，最上川の河口がある平野。</t>
  </si>
  <si>
    <t>庄内</t>
  </si>
  <si>
    <t>宮城県南部から福島県東部，茨城県北部にかけて広がる高地。</t>
    <rPh sb="0" eb="3">
      <t>ミヤギケン</t>
    </rPh>
    <rPh sb="3" eb="5">
      <t>ナンブ</t>
    </rPh>
    <rPh sb="7" eb="9">
      <t>フクシマ</t>
    </rPh>
    <rPh sb="9" eb="10">
      <t>ケン</t>
    </rPh>
    <rPh sb="10" eb="12">
      <t>トウブ</t>
    </rPh>
    <rPh sb="13" eb="16">
      <t>イバラキケン</t>
    </rPh>
    <rPh sb="16" eb="18">
      <t>ホクブ</t>
    </rPh>
    <rPh sb="22" eb="23">
      <t>ヒロ</t>
    </rPh>
    <rPh sb="25" eb="27">
      <t>コウチ</t>
    </rPh>
    <phoneticPr fontId="1"/>
  </si>
  <si>
    <t>阿武隈</t>
  </si>
  <si>
    <t>夏に東北地方の太平洋側で吹く冷たく湿った北東風。</t>
  </si>
  <si>
    <t>夏の低温や日照不足で，農作物の生育が悪くなる災害。</t>
  </si>
  <si>
    <t>暖流と寒流がぶつかるところ。</t>
  </si>
  <si>
    <t>潮境［潮目］</t>
  </si>
  <si>
    <t>三陸海岸南部にみられる，半島や岬と湾が交互に入り組んだ海岸地形。</t>
  </si>
  <si>
    <t>岩手県の「チャグチャグ馬コ」など，伝統的に行われている行事。</t>
  </si>
  <si>
    <t>伝統行事</t>
  </si>
  <si>
    <t>青森市で行われる，人型灯籠の山車を引いて練り歩く祭り。</t>
  </si>
  <si>
    <t>（青森）ねぶたまつり</t>
  </si>
  <si>
    <t>秋田市で行われる，稲穂の紋章を描いた提灯をかかげ，五穀豊穣を祈る祭り。</t>
  </si>
  <si>
    <t>（秋田）竿燈まつり</t>
  </si>
  <si>
    <t>東北地方や北陸地方でみられる，１年に１回，米だけをつくる地域。</t>
  </si>
  <si>
    <t>地域の農産物の特長を生かして，価値を高めてブランド化したもの。</t>
  </si>
  <si>
    <t>輸入量や種類を制限することなく，自由に取引を行えるようにすること。</t>
  </si>
  <si>
    <t>貿易</t>
  </si>
  <si>
    <t>の自由化</t>
  </si>
  <si>
    <t>北海道の南部の狩勝峠から襟裳岬までを南北に走るけわしい山脈。</t>
  </si>
  <si>
    <t>日高</t>
  </si>
  <si>
    <t>北海道東端の釧路市と根室市の間の，大規模な酪農が行われている台地。</t>
  </si>
  <si>
    <t>北海道北東部でオホーツク海につき出し，世界自然遺産に登録された半島。</t>
    <rPh sb="0" eb="3">
      <t>ホッカイドウ</t>
    </rPh>
    <rPh sb="3" eb="5">
      <t>ホクトウ</t>
    </rPh>
    <rPh sb="5" eb="6">
      <t>ブ</t>
    </rPh>
    <rPh sb="12" eb="13">
      <t>カイ</t>
    </rPh>
    <rPh sb="16" eb="17">
      <t>ダ</t>
    </rPh>
    <rPh sb="19" eb="21">
      <t>セカイ</t>
    </rPh>
    <rPh sb="21" eb="23">
      <t>シゼン</t>
    </rPh>
    <rPh sb="23" eb="25">
      <t>イサン</t>
    </rPh>
    <rPh sb="26" eb="28">
      <t>トウロク</t>
    </rPh>
    <rPh sb="31" eb="33">
      <t>ハントウ</t>
    </rPh>
    <phoneticPr fontId="1"/>
  </si>
  <si>
    <t>知床</t>
  </si>
  <si>
    <t>半島</t>
  </si>
  <si>
    <t>択捉</t>
  </si>
  <si>
    <t>独自の文化をもつ，北海道の先住民族。</t>
  </si>
  <si>
    <t>アイヌ</t>
  </si>
  <si>
    <t>民族</t>
  </si>
  <si>
    <t>農地の開発や資源確保を目的に，1869年に北海道におかれた地方行政機関。</t>
  </si>
  <si>
    <t>明治時代に北海道の警備と開拓にあたった兵士。</t>
  </si>
  <si>
    <t>１〜２月ごろオホーツク海沿岸に押し寄せる氷。</t>
  </si>
  <si>
    <t>親潮［千島海流］</t>
  </si>
  <si>
    <t>夏に親潮［千島海流］の寒流上で温かい空気が冷やされることで発生する霧。</t>
    <rPh sb="2" eb="4">
      <t>オヤシオ</t>
    </rPh>
    <rPh sb="5" eb="9">
      <t>チシマカイリュウ</t>
    </rPh>
    <phoneticPr fontId="1"/>
  </si>
  <si>
    <t>低温で枯れ草などが十分に分解されないまま，泥状の炭が堆積した沼地や湿地。</t>
  </si>
  <si>
    <t>泥炭地</t>
  </si>
  <si>
    <t>十勝平野で盛んな，じゃがいも，だいずなどの穀物や野菜をつくる農業。</t>
  </si>
  <si>
    <t>畑作</t>
  </si>
  <si>
    <t>根釧台地で盛んな，乳牛を飼い，乳製品をつくる農業。</t>
  </si>
  <si>
    <t>釧路，根室，函館などの漁港から北太平洋などへ出漁する漁業。</t>
  </si>
  <si>
    <t>北洋漁業</t>
  </si>
  <si>
    <t>生まれた川にもどる魚は，生まれた川の国の資源であるとする考え方。</t>
  </si>
  <si>
    <t>母川国主義</t>
  </si>
  <si>
    <t>人工的に育てた稚魚を放流して，自然の中で育ったものをとる漁業。</t>
  </si>
  <si>
    <t>大雪山や阿寒摩周など，国が保護・管理する景勝地や自然環境。</t>
  </si>
  <si>
    <t>国立公園</t>
  </si>
  <si>
    <t>ユネスコ[国連教育科学文化機関]が認定した，地域の重要な自然環境。</t>
  </si>
  <si>
    <t>自然や地域の伝統文化を守りながら，ゆっくりと観光を楽しむ旅行行程。</t>
  </si>
  <si>
    <t>エコツアー</t>
  </si>
  <si>
    <t>ヒマラヤ山脈からヨーロッパやインドネシアにのびる造山帯。</t>
  </si>
  <si>
    <t>周りの土地よりも一段高いところに位置する平らな地形。</t>
  </si>
  <si>
    <t>河川が山地から平地に出るところに土砂がたまってできる扇形の地形。　</t>
  </si>
  <si>
    <t>ヨーロッパ北西部の気候に影響を与える，一年中吹く西寄りの風。</t>
  </si>
  <si>
    <t xml:space="preserve">偏西風 </t>
  </si>
  <si>
    <t>日本の気候に影響を与える，夏と冬で向きが変わる風。</t>
  </si>
  <si>
    <t>冬に日本海側から山地をこえて吹きおろす乾燥した風。</t>
  </si>
  <si>
    <t>夏に東北地方の太平洋側で吹く冷たく湿った北東の風。</t>
  </si>
  <si>
    <t>災害時に，自分の身は自分自身で守ること。</t>
  </si>
  <si>
    <t>道府県の業務の一部を行う，人口50万人以上の都市。</t>
  </si>
  <si>
    <t>ビニールハウスなどを使って，ピーマンなどを栽培する農業。</t>
  </si>
  <si>
    <t>１年間に，同じ土地で同じ農作物を２度栽培すること。</t>
  </si>
  <si>
    <t>二期作</t>
  </si>
  <si>
    <t>北海道西部に広がる，稲作が盛んな平野。</t>
  </si>
  <si>
    <t>北海道の日高山脈の東部に広がる，畑作が盛んな平野。</t>
  </si>
  <si>
    <t>兵庫県北東部から山口県沿岸部まで東西に走る，なだらかな山地。</t>
    <rPh sb="3" eb="5">
      <t>ホクトウ</t>
    </rPh>
    <rPh sb="11" eb="13">
      <t>エンガン</t>
    </rPh>
    <phoneticPr fontId="8"/>
  </si>
  <si>
    <t>A.地域区分，日本の自然環境，自然災害</t>
    <phoneticPr fontId="8"/>
  </si>
  <si>
    <t>B.日本の人口，資源とエネルギー，産業，結びつき</t>
    <phoneticPr fontId="8"/>
  </si>
  <si>
    <t>1.日本の特色と地域区分</t>
    <phoneticPr fontId="8"/>
  </si>
  <si>
    <t>2.日本の諸地域</t>
    <phoneticPr fontId="8"/>
  </si>
  <si>
    <t>A.九州地方</t>
    <phoneticPr fontId="8"/>
  </si>
  <si>
    <t>B.中国・四国地方</t>
    <phoneticPr fontId="8"/>
  </si>
  <si>
    <t>C.近畿地方</t>
    <phoneticPr fontId="8"/>
  </si>
  <si>
    <t>D.中部地方</t>
    <phoneticPr fontId="8"/>
  </si>
  <si>
    <t>E.関東地方</t>
    <phoneticPr fontId="8"/>
  </si>
  <si>
    <t>都心に近い東京湾岸の埋め立て地が再開発された，副都心の地区の一つ。</t>
    <rPh sb="23" eb="26">
      <t>フクトシン</t>
    </rPh>
    <phoneticPr fontId="8"/>
  </si>
  <si>
    <t>F.東北地方</t>
    <phoneticPr fontId="8"/>
  </si>
  <si>
    <t>G.北海道地方</t>
    <phoneticPr fontId="8"/>
  </si>
  <si>
    <t>北海道の南東部を流れる十勝川の中・下流域に形成された平野。</t>
    <phoneticPr fontId="8"/>
  </si>
  <si>
    <t>日本の領土の最北端にあたる島。</t>
    <rPh sb="6" eb="7">
      <t>モット</t>
    </rPh>
    <phoneticPr fontId="8"/>
  </si>
  <si>
    <t>北海道の東から東北地方に沿って，太平洋を流れる寒流。</t>
    <rPh sb="0" eb="3">
      <t>ホッカイドウ</t>
    </rPh>
    <rPh sb="4" eb="5">
      <t>ヒガシ</t>
    </rPh>
    <rPh sb="7" eb="11">
      <t>トウホクチホウ</t>
    </rPh>
    <rPh sb="12" eb="13">
      <t>ソ</t>
    </rPh>
    <rPh sb="16" eb="19">
      <t>タイヘイヨウ</t>
    </rPh>
    <rPh sb="20" eb="21">
      <t>ナガ</t>
    </rPh>
    <phoneticPr fontId="1"/>
  </si>
  <si>
    <t>地理2</t>
    <rPh sb="0" eb="2">
      <t>チリ</t>
    </rPh>
    <phoneticPr fontId="2"/>
  </si>
  <si>
    <t>教出</t>
    <rPh sb="0" eb="2">
      <t>キョウシュツ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</si>
</sst>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sz val="11"/>
      <color theme="1"/>
      <name val="ＭＳ Ｐゴシック"/>
      <family val="3"/>
      <charset val="128"/>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2" fillId="0" borderId="0">
      <alignment vertical="center"/>
    </xf>
  </cellStyleXfs>
  <cellXfs count="159">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6" borderId="2" xfId="0" applyFont="1" applyFill="1" applyBorder="1" applyAlignment="1" applyProtection="1">
      <alignment horizontal="center" shrinkToFit="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6"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3"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3"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8"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3" borderId="0" xfId="1" applyFont="1" applyFill="1" applyBorder="1" applyAlignment="1" applyProtection="1">
      <alignment horizontal="center" vertical="center" textRotation="255"/>
    </xf>
    <xf numFmtId="0" fontId="7" fillId="3"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7"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8" xfId="0" applyFont="1" applyFill="1" applyBorder="1" applyAlignment="1">
      <alignment horizontal="center" vertical="center"/>
    </xf>
    <xf numFmtId="0" fontId="27" fillId="9" borderId="20" xfId="0" applyFont="1" applyFill="1" applyBorder="1" applyAlignment="1">
      <alignment horizontal="center" vertical="center" shrinkToFit="1"/>
    </xf>
    <xf numFmtId="0" fontId="27" fillId="9" borderId="19" xfId="0" applyFont="1" applyFill="1" applyBorder="1" applyAlignment="1">
      <alignment horizontal="center" vertical="center" wrapText="1"/>
    </xf>
    <xf numFmtId="0" fontId="28" fillId="0" borderId="0" xfId="1" applyFont="1" applyProtection="1">
      <alignment vertical="center"/>
    </xf>
    <xf numFmtId="0" fontId="29" fillId="0" borderId="0" xfId="0" applyFont="1">
      <alignment vertical="center"/>
    </xf>
    <xf numFmtId="0" fontId="30" fillId="0" borderId="0" xfId="1" applyFont="1" applyAlignment="1" applyProtection="1">
      <alignment horizontal="center" vertical="center"/>
    </xf>
    <xf numFmtId="0" fontId="30" fillId="0" borderId="0" xfId="1" applyFont="1" applyProtection="1">
      <alignment vertical="center"/>
    </xf>
    <xf numFmtId="0" fontId="31" fillId="0" borderId="0" xfId="1" applyFont="1" applyProtection="1">
      <alignment vertical="center"/>
    </xf>
    <xf numFmtId="0" fontId="30" fillId="0" borderId="0" xfId="1" applyFont="1" applyBorder="1" applyProtection="1">
      <alignment vertical="center"/>
    </xf>
    <xf numFmtId="0" fontId="3" fillId="5" borderId="0" xfId="0" applyFont="1" applyFill="1" applyBorder="1" applyAlignment="1">
      <alignment horizontal="left" vertical="top" wrapText="1" shrinkToFit="1"/>
    </xf>
    <xf numFmtId="0" fontId="0" fillId="0" borderId="1" xfId="0" applyBorder="1" applyAlignment="1">
      <alignment vertical="center" wrapText="1"/>
    </xf>
    <xf numFmtId="0" fontId="5" fillId="4"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0" borderId="7" xfId="0" applyBorder="1" applyAlignment="1">
      <alignment vertical="center" wrapText="1"/>
    </xf>
    <xf numFmtId="0" fontId="3" fillId="0" borderId="0" xfId="0" applyFont="1" applyFill="1" applyBorder="1" applyAlignment="1"/>
    <xf numFmtId="0" fontId="15" fillId="0" borderId="0" xfId="0" applyFont="1" applyBorder="1"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4" fillId="0" borderId="1" xfId="0" applyFont="1" applyFill="1" applyBorder="1" applyAlignment="1">
      <alignment vertical="center" wrapText="1"/>
    </xf>
    <xf numFmtId="0" fontId="0" fillId="0" borderId="0" xfId="0" applyFont="1" applyBorder="1" applyAlignment="1">
      <alignment horizontal="right" vertical="center"/>
    </xf>
    <xf numFmtId="0" fontId="33" fillId="0" borderId="5" xfId="1" applyFont="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7" borderId="1" xfId="0" applyFill="1" applyBorder="1" applyAlignment="1">
      <alignment horizontal="center" vertical="center"/>
    </xf>
    <xf numFmtId="0" fontId="0" fillId="7" borderId="9" xfId="0" applyFill="1" applyBorder="1" applyAlignment="1">
      <alignment vertical="center" wrapText="1"/>
    </xf>
    <xf numFmtId="0" fontId="0" fillId="7" borderId="11"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0" fontId="3" fillId="0" borderId="0" xfId="0" applyFont="1" applyFill="1" applyAlignment="1"/>
    <xf numFmtId="0" fontId="3" fillId="0" borderId="1" xfId="0" applyFont="1" applyFill="1" applyBorder="1" applyAlignment="1" applyProtection="1">
      <protection locked="0"/>
    </xf>
    <xf numFmtId="0" fontId="3" fillId="0" borderId="1" xfId="0" applyFont="1" applyFill="1" applyBorder="1" applyAlignment="1"/>
    <xf numFmtId="0" fontId="0" fillId="7" borderId="7" xfId="0" applyFill="1" applyBorder="1" applyAlignment="1">
      <alignment horizontal="center" vertical="center"/>
    </xf>
    <xf numFmtId="0" fontId="0" fillId="0" borderId="7" xfId="0" applyFill="1" applyBorder="1" applyAlignment="1">
      <alignment horizontal="center" vertical="center"/>
    </xf>
    <xf numFmtId="0" fontId="3" fillId="7" borderId="0" xfId="0" applyFont="1" applyFill="1" applyAlignment="1"/>
    <xf numFmtId="0" fontId="3" fillId="7" borderId="1" xfId="0" applyFont="1" applyFill="1" applyBorder="1" applyAlignment="1"/>
    <xf numFmtId="0" fontId="0" fillId="7" borderId="7" xfId="0" applyFill="1" applyBorder="1" applyAlignment="1">
      <alignment vertical="center" wrapText="1"/>
    </xf>
    <xf numFmtId="0" fontId="3" fillId="0" borderId="0" xfId="0" applyFont="1" applyFill="1" applyBorder="1" applyAlignment="1" applyProtection="1">
      <protection locked="0"/>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5"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7" borderId="7" xfId="1" applyFont="1" applyFill="1" applyBorder="1" applyAlignment="1" applyProtection="1">
      <alignment horizontal="center" vertical="center"/>
    </xf>
    <xf numFmtId="0" fontId="6" fillId="7" borderId="8" xfId="1" applyFont="1" applyFill="1" applyBorder="1" applyAlignment="1" applyProtection="1">
      <alignment horizontal="center" vertical="center"/>
    </xf>
    <xf numFmtId="0" fontId="6" fillId="7"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xf numFmtId="0" fontId="0" fillId="7" borderId="7" xfId="0" applyFont="1" applyFill="1" applyBorder="1" applyAlignment="1">
      <alignment vertical="center"/>
    </xf>
    <xf numFmtId="0" fontId="32" fillId="7" borderId="1" xfId="0" applyFont="1" applyFill="1" applyBorder="1" applyAlignment="1">
      <alignment horizontal="left" vertical="center"/>
    </xf>
    <xf numFmtId="0" fontId="0" fillId="0" borderId="1" xfId="0" applyFont="1" applyBorder="1" applyAlignment="1">
      <alignment vertical="center" wrapText="1"/>
    </xf>
    <xf numFmtId="0" fontId="0" fillId="7" borderId="1" xfId="0" applyFont="1" applyFill="1" applyBorder="1" applyAlignment="1">
      <alignment vertical="center" wrapText="1"/>
    </xf>
    <xf numFmtId="0" fontId="0" fillId="7" borderId="1" xfId="0" applyFont="1" applyFill="1" applyBorder="1" applyAlignment="1">
      <alignment horizontal="left" vertical="center"/>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tabSelected="1"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1" t="s">
        <v>37</v>
      </c>
    </row>
    <row r="3" spans="1:1" ht="12" customHeight="1" x14ac:dyDescent="0.15">
      <c r="A3" s="113" t="s">
        <v>38</v>
      </c>
    </row>
    <row r="4" spans="1:1" x14ac:dyDescent="0.15">
      <c r="A4" s="113"/>
    </row>
    <row r="5" spans="1:1" x14ac:dyDescent="0.15">
      <c r="A5" s="113"/>
    </row>
    <row r="6" spans="1:1" x14ac:dyDescent="0.15">
      <c r="A6" s="113"/>
    </row>
    <row r="7" spans="1:1" x14ac:dyDescent="0.15">
      <c r="A7" s="113"/>
    </row>
    <row r="8" spans="1:1" x14ac:dyDescent="0.15">
      <c r="A8" s="113"/>
    </row>
    <row r="9" spans="1:1" x14ac:dyDescent="0.15">
      <c r="A9" s="113"/>
    </row>
    <row r="10" spans="1:1" x14ac:dyDescent="0.15">
      <c r="A10" s="113"/>
    </row>
    <row r="11" spans="1:1" x14ac:dyDescent="0.15">
      <c r="A11" s="113"/>
    </row>
    <row r="12" spans="1:1" x14ac:dyDescent="0.15">
      <c r="A12" s="113"/>
    </row>
    <row r="13" spans="1:1" x14ac:dyDescent="0.15">
      <c r="A13" s="113"/>
    </row>
    <row r="14" spans="1:1" x14ac:dyDescent="0.15">
      <c r="A14" s="113"/>
    </row>
    <row r="15" spans="1:1" x14ac:dyDescent="0.15">
      <c r="A15" s="113"/>
    </row>
    <row r="16" spans="1:1" x14ac:dyDescent="0.15">
      <c r="A16" s="113"/>
    </row>
    <row r="17" spans="1:2" x14ac:dyDescent="0.15">
      <c r="A17" s="113"/>
    </row>
    <row r="18" spans="1:2" x14ac:dyDescent="0.15">
      <c r="A18" s="113"/>
      <c r="B18" s="14"/>
    </row>
    <row r="19" spans="1:2" x14ac:dyDescent="0.15">
      <c r="A19" s="113"/>
    </row>
    <row r="20" spans="1:2" x14ac:dyDescent="0.15">
      <c r="A20" s="113"/>
    </row>
    <row r="21" spans="1:2" x14ac:dyDescent="0.15">
      <c r="A21" s="113"/>
    </row>
    <row r="22" spans="1:2" x14ac:dyDescent="0.15">
      <c r="A22" s="113"/>
    </row>
    <row r="23" spans="1:2" x14ac:dyDescent="0.15">
      <c r="A23" s="113"/>
    </row>
    <row r="24" spans="1:2" x14ac:dyDescent="0.15">
      <c r="A24" s="113"/>
    </row>
    <row r="25" spans="1:2" x14ac:dyDescent="0.15">
      <c r="A25" s="113"/>
    </row>
    <row r="26" spans="1:2" x14ac:dyDescent="0.15">
      <c r="A26" s="69"/>
    </row>
    <row r="27" spans="1:2" ht="13.5" customHeight="1" x14ac:dyDescent="0.15">
      <c r="A27" s="114"/>
    </row>
    <row r="28" spans="1:2" x14ac:dyDescent="0.15">
      <c r="A28" s="114"/>
    </row>
    <row r="29" spans="1:2" x14ac:dyDescent="0.15">
      <c r="A29" s="114"/>
    </row>
    <row r="30" spans="1:2" x14ac:dyDescent="0.15">
      <c r="A30" s="114"/>
    </row>
    <row r="31" spans="1:2" x14ac:dyDescent="0.15">
      <c r="A31" s="114"/>
    </row>
    <row r="32" spans="1:2" x14ac:dyDescent="0.15">
      <c r="A32" s="114"/>
    </row>
    <row r="33" spans="1:1" x14ac:dyDescent="0.15">
      <c r="A33" s="114"/>
    </row>
    <row r="34" spans="1:1" x14ac:dyDescent="0.15">
      <c r="A34" s="114"/>
    </row>
    <row r="35" spans="1:1" x14ac:dyDescent="0.15">
      <c r="A35" s="114"/>
    </row>
    <row r="36" spans="1:1" x14ac:dyDescent="0.15">
      <c r="A36" s="114"/>
    </row>
    <row r="37" spans="1:1" x14ac:dyDescent="0.15">
      <c r="A37" s="114"/>
    </row>
    <row r="38" spans="1:1" x14ac:dyDescent="0.15">
      <c r="A38" s="114"/>
    </row>
    <row r="39" spans="1:1" x14ac:dyDescent="0.15">
      <c r="A39" s="114"/>
    </row>
    <row r="40" spans="1:1" x14ac:dyDescent="0.15">
      <c r="A40" s="114"/>
    </row>
    <row r="41" spans="1:1" x14ac:dyDescent="0.15">
      <c r="A41" s="114"/>
    </row>
    <row r="42" spans="1:1" x14ac:dyDescent="0.15">
      <c r="A42" s="114"/>
    </row>
    <row r="43" spans="1:1" x14ac:dyDescent="0.15">
      <c r="A43" s="114"/>
    </row>
    <row r="44" spans="1:1" x14ac:dyDescent="0.15">
      <c r="A44" s="114"/>
    </row>
    <row r="45" spans="1:1" x14ac:dyDescent="0.15">
      <c r="A45" s="114"/>
    </row>
    <row r="46" spans="1:1" x14ac:dyDescent="0.15">
      <c r="A46" s="114"/>
    </row>
    <row r="47" spans="1:1" x14ac:dyDescent="0.15">
      <c r="A47" s="20"/>
    </row>
    <row r="48" spans="1:1" x14ac:dyDescent="0.15">
      <c r="A48" s="20"/>
    </row>
    <row r="49" spans="1:1" x14ac:dyDescent="0.15">
      <c r="A49" s="20"/>
    </row>
    <row r="50" spans="1:1" x14ac:dyDescent="0.15">
      <c r="A50" s="20"/>
    </row>
    <row r="51" spans="1:1" x14ac:dyDescent="0.15">
      <c r="A51" s="20"/>
    </row>
    <row r="52" spans="1:1" x14ac:dyDescent="0.15">
      <c r="A52" s="20"/>
    </row>
    <row r="53" spans="1:1" x14ac:dyDescent="0.15">
      <c r="A53" s="20"/>
    </row>
    <row r="54" spans="1:1" x14ac:dyDescent="0.15">
      <c r="A54" s="20"/>
    </row>
    <row r="55" spans="1:1" ht="12" customHeight="1" x14ac:dyDescent="0.15">
      <c r="A55" s="20"/>
    </row>
    <row r="56" spans="1:1" x14ac:dyDescent="0.15">
      <c r="A56" s="20"/>
    </row>
    <row r="57" spans="1:1" x14ac:dyDescent="0.15">
      <c r="A57" s="20"/>
    </row>
    <row r="58" spans="1:1" x14ac:dyDescent="0.15">
      <c r="A58" s="20"/>
    </row>
    <row r="59" spans="1:1" x14ac:dyDescent="0.15">
      <c r="A59" s="20"/>
    </row>
    <row r="60" spans="1:1" x14ac:dyDescent="0.15">
      <c r="A60" s="20"/>
    </row>
    <row r="61" spans="1:1" x14ac:dyDescent="0.15">
      <c r="A61" s="20"/>
    </row>
    <row r="62" spans="1:1" x14ac:dyDescent="0.15">
      <c r="A62" s="20"/>
    </row>
    <row r="63" spans="1:1" x14ac:dyDescent="0.15">
      <c r="A63" s="20"/>
    </row>
    <row r="64" spans="1:1" x14ac:dyDescent="0.15">
      <c r="A64" s="20"/>
    </row>
    <row r="65" spans="1:1" x14ac:dyDescent="0.15">
      <c r="A65" s="20"/>
    </row>
    <row r="66" spans="1:1" x14ac:dyDescent="0.15">
      <c r="A66" s="20"/>
    </row>
    <row r="67" spans="1:1" x14ac:dyDescent="0.15">
      <c r="A67" s="20"/>
    </row>
    <row r="68" spans="1:1" x14ac:dyDescent="0.15">
      <c r="A68" s="20"/>
    </row>
    <row r="69" spans="1:1" x14ac:dyDescent="0.15">
      <c r="A69" s="20"/>
    </row>
    <row r="70" spans="1:1" x14ac:dyDescent="0.15">
      <c r="A70" s="20"/>
    </row>
    <row r="71" spans="1:1" x14ac:dyDescent="0.15">
      <c r="A71" s="20"/>
    </row>
    <row r="72" spans="1:1" x14ac:dyDescent="0.15">
      <c r="A72" s="20"/>
    </row>
    <row r="73" spans="1:1" x14ac:dyDescent="0.15">
      <c r="A73" s="20"/>
    </row>
    <row r="74" spans="1:1" x14ac:dyDescent="0.15">
      <c r="A74" s="20"/>
    </row>
    <row r="75" spans="1:1" x14ac:dyDescent="0.15">
      <c r="A75" s="20"/>
    </row>
    <row r="76" spans="1:1" x14ac:dyDescent="0.15">
      <c r="A76" s="20"/>
    </row>
    <row r="77" spans="1:1" x14ac:dyDescent="0.15">
      <c r="A77" s="20"/>
    </row>
    <row r="78" spans="1:1" x14ac:dyDescent="0.15">
      <c r="A78" s="20"/>
    </row>
    <row r="79" spans="1:1" x14ac:dyDescent="0.15">
      <c r="A79" s="20"/>
    </row>
    <row r="80" spans="1:1" x14ac:dyDescent="0.15">
      <c r="A80" s="20"/>
    </row>
    <row r="81" spans="1:1" x14ac:dyDescent="0.15">
      <c r="A81" s="20"/>
    </row>
    <row r="82" spans="1:1" x14ac:dyDescent="0.15">
      <c r="A82" s="20"/>
    </row>
    <row r="83" spans="1:1" x14ac:dyDescent="0.15">
      <c r="A83" s="20"/>
    </row>
    <row r="84" spans="1:1" x14ac:dyDescent="0.15">
      <c r="A84" s="20"/>
    </row>
    <row r="85" spans="1:1" x14ac:dyDescent="0.15">
      <c r="A85" s="20"/>
    </row>
    <row r="86" spans="1:1" x14ac:dyDescent="0.15">
      <c r="A86" s="20"/>
    </row>
    <row r="87" spans="1:1" x14ac:dyDescent="0.15">
      <c r="A87" s="20"/>
    </row>
    <row r="88" spans="1:1" x14ac:dyDescent="0.15">
      <c r="A88" s="20"/>
    </row>
    <row r="89" spans="1:1" x14ac:dyDescent="0.15">
      <c r="A89" s="20"/>
    </row>
    <row r="90" spans="1:1" x14ac:dyDescent="0.15">
      <c r="A90" s="20"/>
    </row>
    <row r="91" spans="1:1" x14ac:dyDescent="0.15">
      <c r="A91" s="20"/>
    </row>
    <row r="92" spans="1:1" x14ac:dyDescent="0.15">
      <c r="A92" s="20"/>
    </row>
    <row r="93" spans="1:1" x14ac:dyDescent="0.15">
      <c r="A93" s="20"/>
    </row>
    <row r="94" spans="1:1" x14ac:dyDescent="0.15">
      <c r="A94" s="20"/>
    </row>
    <row r="95" spans="1:1" x14ac:dyDescent="0.15">
      <c r="A95" s="20"/>
    </row>
    <row r="96" spans="1:1" x14ac:dyDescent="0.15">
      <c r="A96" s="20"/>
    </row>
    <row r="97" spans="1:1" x14ac:dyDescent="0.15">
      <c r="A97" s="20"/>
    </row>
    <row r="98" spans="1:1" x14ac:dyDescent="0.15">
      <c r="A98" s="20"/>
    </row>
    <row r="99" spans="1:1" x14ac:dyDescent="0.15">
      <c r="A99" s="20"/>
    </row>
    <row r="100" spans="1:1" x14ac:dyDescent="0.15">
      <c r="A100" s="20"/>
    </row>
    <row r="101" spans="1:1" x14ac:dyDescent="0.15">
      <c r="A101" s="20"/>
    </row>
    <row r="102" spans="1:1" x14ac:dyDescent="0.15">
      <c r="A102" s="20"/>
    </row>
    <row r="103" spans="1:1" x14ac:dyDescent="0.15">
      <c r="A103" s="20"/>
    </row>
    <row r="104" spans="1:1" x14ac:dyDescent="0.15">
      <c r="A104" s="20"/>
    </row>
    <row r="105" spans="1:1" x14ac:dyDescent="0.15">
      <c r="A105" s="20"/>
    </row>
    <row r="106" spans="1:1" x14ac:dyDescent="0.15">
      <c r="A106" s="21"/>
    </row>
    <row r="107" spans="1:1" x14ac:dyDescent="0.15">
      <c r="A107" s="21"/>
    </row>
    <row r="108" spans="1:1" x14ac:dyDescent="0.15">
      <c r="A108" s="21"/>
    </row>
    <row r="109" spans="1:1" x14ac:dyDescent="0.15">
      <c r="A109" s="21"/>
    </row>
    <row r="110" spans="1:1" x14ac:dyDescent="0.15">
      <c r="A110" s="21"/>
    </row>
    <row r="111" spans="1:1" x14ac:dyDescent="0.15">
      <c r="A111" s="21"/>
    </row>
    <row r="112" spans="1:1" x14ac:dyDescent="0.15">
      <c r="A112" s="21"/>
    </row>
    <row r="113" spans="1:1" x14ac:dyDescent="0.15">
      <c r="A113" s="21"/>
    </row>
    <row r="114" spans="1:1" x14ac:dyDescent="0.15">
      <c r="A114" s="21"/>
    </row>
    <row r="115" spans="1:1" x14ac:dyDescent="0.15">
      <c r="A115" s="21"/>
    </row>
    <row r="116" spans="1:1" x14ac:dyDescent="0.15">
      <c r="A116" s="21"/>
    </row>
    <row r="117" spans="1:1" x14ac:dyDescent="0.15">
      <c r="A117" s="21"/>
    </row>
    <row r="118" spans="1:1" x14ac:dyDescent="0.15">
      <c r="A118" s="21"/>
    </row>
    <row r="119" spans="1:1" x14ac:dyDescent="0.15">
      <c r="A119" s="21"/>
    </row>
    <row r="120" spans="1:1" x14ac:dyDescent="0.15">
      <c r="A120" s="21"/>
    </row>
    <row r="121" spans="1:1" x14ac:dyDescent="0.15">
      <c r="A121" s="21"/>
    </row>
    <row r="122" spans="1:1" x14ac:dyDescent="0.15">
      <c r="A122" s="21"/>
    </row>
    <row r="123" spans="1:1" x14ac:dyDescent="0.15">
      <c r="A123" s="21"/>
    </row>
    <row r="124" spans="1:1" x14ac:dyDescent="0.15">
      <c r="A124" s="21"/>
    </row>
    <row r="125" spans="1:1" x14ac:dyDescent="0.15">
      <c r="A125" s="21"/>
    </row>
    <row r="126" spans="1:1" x14ac:dyDescent="0.15">
      <c r="A126" s="21"/>
    </row>
    <row r="127" spans="1:1" x14ac:dyDescent="0.15">
      <c r="A127" s="21"/>
    </row>
    <row r="128" spans="1:1" x14ac:dyDescent="0.15">
      <c r="A128" s="21"/>
    </row>
    <row r="129" spans="1:1" x14ac:dyDescent="0.15">
      <c r="A129" s="21"/>
    </row>
    <row r="130" spans="1:1" x14ac:dyDescent="0.15">
      <c r="A130" s="21"/>
    </row>
    <row r="131" spans="1:1" x14ac:dyDescent="0.15">
      <c r="A131" s="21"/>
    </row>
    <row r="132" spans="1:1" x14ac:dyDescent="0.15">
      <c r="A132" s="21"/>
    </row>
    <row r="133" spans="1:1" x14ac:dyDescent="0.15">
      <c r="A133" s="21"/>
    </row>
    <row r="134" spans="1:1" x14ac:dyDescent="0.15">
      <c r="A134" s="21"/>
    </row>
    <row r="135" spans="1:1" x14ac:dyDescent="0.15">
      <c r="A135" s="21"/>
    </row>
    <row r="136" spans="1:1" x14ac:dyDescent="0.15">
      <c r="A136" s="21"/>
    </row>
    <row r="137" spans="1:1" x14ac:dyDescent="0.15">
      <c r="A137" s="21"/>
    </row>
    <row r="138" spans="1:1" x14ac:dyDescent="0.15">
      <c r="A138" s="21"/>
    </row>
    <row r="139" spans="1:1" x14ac:dyDescent="0.15">
      <c r="A139" s="21"/>
    </row>
    <row r="140" spans="1:1" x14ac:dyDescent="0.15">
      <c r="A140" s="21"/>
    </row>
    <row r="141" spans="1:1" x14ac:dyDescent="0.15">
      <c r="A141" s="21"/>
    </row>
    <row r="142" spans="1:1" x14ac:dyDescent="0.15">
      <c r="A142" s="21"/>
    </row>
    <row r="143" spans="1:1" x14ac:dyDescent="0.15">
      <c r="A143" s="21"/>
    </row>
    <row r="144" spans="1:1" x14ac:dyDescent="0.15">
      <c r="A144" s="21"/>
    </row>
    <row r="145" spans="1:1" x14ac:dyDescent="0.15">
      <c r="A145" s="21"/>
    </row>
    <row r="146" spans="1:1" x14ac:dyDescent="0.15">
      <c r="A146" s="21"/>
    </row>
    <row r="147" spans="1:1" x14ac:dyDescent="0.15">
      <c r="A147" s="21"/>
    </row>
    <row r="148" spans="1:1" x14ac:dyDescent="0.15">
      <c r="A148" s="21"/>
    </row>
    <row r="149" spans="1:1" x14ac:dyDescent="0.15">
      <c r="A149" s="21"/>
    </row>
    <row r="150" spans="1:1" x14ac:dyDescent="0.15">
      <c r="A150" s="21"/>
    </row>
    <row r="151" spans="1:1" x14ac:dyDescent="0.15">
      <c r="A151" s="21"/>
    </row>
    <row r="152" spans="1:1" x14ac:dyDescent="0.15">
      <c r="A152" s="21"/>
    </row>
    <row r="153" spans="1:1" x14ac:dyDescent="0.15">
      <c r="A153" s="21"/>
    </row>
    <row r="154" spans="1:1" x14ac:dyDescent="0.15">
      <c r="A154" s="21"/>
    </row>
    <row r="155" spans="1:1" x14ac:dyDescent="0.15">
      <c r="A155" s="21"/>
    </row>
    <row r="156" spans="1:1" x14ac:dyDescent="0.15">
      <c r="A156" s="21"/>
    </row>
    <row r="157" spans="1:1" x14ac:dyDescent="0.15">
      <c r="A157" s="21"/>
    </row>
    <row r="158" spans="1:1" x14ac:dyDescent="0.15">
      <c r="A158" s="21"/>
    </row>
    <row r="159" spans="1:1" x14ac:dyDescent="0.15">
      <c r="A159" s="21"/>
    </row>
    <row r="160" spans="1:1" x14ac:dyDescent="0.15">
      <c r="A160" s="21"/>
    </row>
    <row r="161" spans="1:1" x14ac:dyDescent="0.15">
      <c r="A161" s="21"/>
    </row>
    <row r="162" spans="1:1" x14ac:dyDescent="0.15">
      <c r="A162" s="21"/>
    </row>
    <row r="163" spans="1:1" x14ac:dyDescent="0.15">
      <c r="A163" s="21"/>
    </row>
    <row r="164" spans="1:1" x14ac:dyDescent="0.15">
      <c r="A164" s="21"/>
    </row>
    <row r="165" spans="1:1" x14ac:dyDescent="0.15">
      <c r="A165" s="21"/>
    </row>
    <row r="166" spans="1:1" x14ac:dyDescent="0.15">
      <c r="A166" s="21"/>
    </row>
    <row r="167" spans="1:1" x14ac:dyDescent="0.15">
      <c r="A167" s="21"/>
    </row>
    <row r="168" spans="1:1" x14ac:dyDescent="0.15">
      <c r="A168" s="21"/>
    </row>
    <row r="169" spans="1:1" x14ac:dyDescent="0.15">
      <c r="A169" s="21"/>
    </row>
    <row r="170" spans="1:1" x14ac:dyDescent="0.15">
      <c r="A170" s="21"/>
    </row>
    <row r="171" spans="1:1" x14ac:dyDescent="0.15">
      <c r="A171" s="21"/>
    </row>
    <row r="172" spans="1:1" x14ac:dyDescent="0.15">
      <c r="A172" s="21"/>
    </row>
    <row r="173" spans="1:1" x14ac:dyDescent="0.15">
      <c r="A173" s="21"/>
    </row>
    <row r="174" spans="1:1" x14ac:dyDescent="0.15">
      <c r="A174" s="21"/>
    </row>
    <row r="175" spans="1:1" x14ac:dyDescent="0.15">
      <c r="A175" s="21"/>
    </row>
    <row r="176" spans="1:1" x14ac:dyDescent="0.15">
      <c r="A176" s="21"/>
    </row>
    <row r="177" spans="1:1" x14ac:dyDescent="0.15">
      <c r="A177" s="21"/>
    </row>
    <row r="178" spans="1:1" x14ac:dyDescent="0.15">
      <c r="A178" s="21"/>
    </row>
    <row r="179" spans="1:1" x14ac:dyDescent="0.15">
      <c r="A179" s="21"/>
    </row>
    <row r="180" spans="1:1" x14ac:dyDescent="0.15">
      <c r="A180" s="21"/>
    </row>
    <row r="181" spans="1:1" x14ac:dyDescent="0.15">
      <c r="A181" s="21"/>
    </row>
    <row r="182" spans="1:1" x14ac:dyDescent="0.15">
      <c r="A182" s="21"/>
    </row>
    <row r="183" spans="1:1" x14ac:dyDescent="0.15">
      <c r="A183" s="21"/>
    </row>
    <row r="184" spans="1:1" x14ac:dyDescent="0.15">
      <c r="A184" s="21"/>
    </row>
    <row r="185" spans="1:1" x14ac:dyDescent="0.15">
      <c r="A185" s="21"/>
    </row>
    <row r="186" spans="1:1" x14ac:dyDescent="0.15">
      <c r="A186" s="21"/>
    </row>
    <row r="187" spans="1:1" x14ac:dyDescent="0.15">
      <c r="A187" s="21"/>
    </row>
    <row r="188" spans="1:1" x14ac:dyDescent="0.15">
      <c r="A188" s="21"/>
    </row>
    <row r="189" spans="1:1" x14ac:dyDescent="0.15">
      <c r="A189" s="21"/>
    </row>
    <row r="190" spans="1:1" x14ac:dyDescent="0.15">
      <c r="A190" s="21"/>
    </row>
    <row r="191" spans="1:1" x14ac:dyDescent="0.15">
      <c r="A191" s="21"/>
    </row>
    <row r="192" spans="1:1" x14ac:dyDescent="0.15">
      <c r="A192" s="21"/>
    </row>
    <row r="193" spans="1:1" x14ac:dyDescent="0.15">
      <c r="A193" s="21"/>
    </row>
    <row r="194" spans="1:1" x14ac:dyDescent="0.15">
      <c r="A194" s="21"/>
    </row>
    <row r="195" spans="1:1" x14ac:dyDescent="0.15">
      <c r="A195" s="21"/>
    </row>
    <row r="196" spans="1:1" x14ac:dyDescent="0.15">
      <c r="A196" s="21"/>
    </row>
    <row r="197" spans="1:1" x14ac:dyDescent="0.15">
      <c r="A197" s="21"/>
    </row>
    <row r="198" spans="1:1" x14ac:dyDescent="0.15">
      <c r="A198" s="21"/>
    </row>
    <row r="199" spans="1:1" x14ac:dyDescent="0.15">
      <c r="A199" s="21"/>
    </row>
    <row r="200" spans="1:1" x14ac:dyDescent="0.15">
      <c r="A200" s="21"/>
    </row>
    <row r="201" spans="1:1" x14ac:dyDescent="0.15">
      <c r="A201" s="21"/>
    </row>
    <row r="202" spans="1:1" x14ac:dyDescent="0.15">
      <c r="A202" s="21"/>
    </row>
    <row r="203" spans="1:1" x14ac:dyDescent="0.15">
      <c r="A203" s="21"/>
    </row>
    <row r="204" spans="1:1" x14ac:dyDescent="0.15">
      <c r="A204" s="21"/>
    </row>
    <row r="205" spans="1:1" x14ac:dyDescent="0.15">
      <c r="A205" s="21"/>
    </row>
    <row r="206" spans="1:1" x14ac:dyDescent="0.15">
      <c r="A206" s="21"/>
    </row>
    <row r="207" spans="1:1" x14ac:dyDescent="0.15">
      <c r="A207" s="21"/>
    </row>
    <row r="208" spans="1:1" x14ac:dyDescent="0.15">
      <c r="A208" s="21"/>
    </row>
    <row r="209" spans="1:1" x14ac:dyDescent="0.15">
      <c r="A209" s="21"/>
    </row>
    <row r="210" spans="1:1" x14ac:dyDescent="0.15">
      <c r="A210" s="21"/>
    </row>
    <row r="211" spans="1:1" x14ac:dyDescent="0.15">
      <c r="A211" s="21"/>
    </row>
    <row r="212" spans="1:1" x14ac:dyDescent="0.15">
      <c r="A212" s="21"/>
    </row>
    <row r="213" spans="1:1" x14ac:dyDescent="0.15">
      <c r="A213" s="21"/>
    </row>
    <row r="214" spans="1:1" x14ac:dyDescent="0.15">
      <c r="A214" s="21"/>
    </row>
    <row r="215" spans="1:1" x14ac:dyDescent="0.15">
      <c r="A215" s="21"/>
    </row>
    <row r="216" spans="1:1" x14ac:dyDescent="0.15">
      <c r="A216" s="21"/>
    </row>
    <row r="217" spans="1:1" x14ac:dyDescent="0.15">
      <c r="A217" s="21"/>
    </row>
    <row r="218" spans="1:1" x14ac:dyDescent="0.15">
      <c r="A218" s="21"/>
    </row>
    <row r="219" spans="1:1" x14ac:dyDescent="0.15">
      <c r="A219" s="21"/>
    </row>
    <row r="220" spans="1:1" x14ac:dyDescent="0.15">
      <c r="A220" s="21"/>
    </row>
    <row r="221" spans="1:1" x14ac:dyDescent="0.15">
      <c r="A221" s="21"/>
    </row>
    <row r="222" spans="1:1" x14ac:dyDescent="0.15">
      <c r="A222" s="21"/>
    </row>
    <row r="223" spans="1:1" x14ac:dyDescent="0.15">
      <c r="A223" s="21"/>
    </row>
    <row r="224" spans="1:1" x14ac:dyDescent="0.15">
      <c r="A224" s="21"/>
    </row>
    <row r="225" spans="1:1" x14ac:dyDescent="0.15">
      <c r="A225" s="21"/>
    </row>
    <row r="226" spans="1:1" x14ac:dyDescent="0.15">
      <c r="A226" s="21"/>
    </row>
    <row r="227" spans="1:1" x14ac:dyDescent="0.15">
      <c r="A227" s="21"/>
    </row>
    <row r="228" spans="1:1" x14ac:dyDescent="0.15">
      <c r="A228" s="21"/>
    </row>
    <row r="229" spans="1:1" x14ac:dyDescent="0.15">
      <c r="A229" s="21"/>
    </row>
    <row r="230" spans="1:1" x14ac:dyDescent="0.15">
      <c r="A230" s="21"/>
    </row>
    <row r="231" spans="1:1" x14ac:dyDescent="0.15">
      <c r="A231" s="21"/>
    </row>
    <row r="232" spans="1:1" x14ac:dyDescent="0.15">
      <c r="A232" s="21"/>
    </row>
    <row r="233" spans="1:1" x14ac:dyDescent="0.15">
      <c r="A233" s="21"/>
    </row>
    <row r="234" spans="1:1" x14ac:dyDescent="0.15">
      <c r="A234" s="21"/>
    </row>
    <row r="235" spans="1:1" x14ac:dyDescent="0.15">
      <c r="A235" s="21"/>
    </row>
    <row r="236" spans="1:1" x14ac:dyDescent="0.15">
      <c r="A236" s="21"/>
    </row>
    <row r="237" spans="1:1" x14ac:dyDescent="0.15">
      <c r="A237" s="21"/>
    </row>
    <row r="238" spans="1:1" x14ac:dyDescent="0.15">
      <c r="A238" s="21"/>
    </row>
    <row r="239" spans="1:1" x14ac:dyDescent="0.15">
      <c r="A239" s="21"/>
    </row>
    <row r="240" spans="1:1" x14ac:dyDescent="0.15">
      <c r="A240" s="21"/>
    </row>
    <row r="241" spans="1:1" x14ac:dyDescent="0.15">
      <c r="A241" s="21"/>
    </row>
    <row r="242" spans="1:1" x14ac:dyDescent="0.15">
      <c r="A242" s="21"/>
    </row>
    <row r="243" spans="1:1" x14ac:dyDescent="0.15">
      <c r="A243" s="21"/>
    </row>
    <row r="244" spans="1:1" x14ac:dyDescent="0.15">
      <c r="A244" s="21"/>
    </row>
    <row r="245" spans="1:1" x14ac:dyDescent="0.15">
      <c r="A245" s="21"/>
    </row>
    <row r="246" spans="1:1" x14ac:dyDescent="0.15">
      <c r="A246" s="21"/>
    </row>
    <row r="247" spans="1:1" x14ac:dyDescent="0.15">
      <c r="A247" s="21"/>
    </row>
    <row r="248" spans="1:1" x14ac:dyDescent="0.15">
      <c r="A248" s="21"/>
    </row>
    <row r="249" spans="1:1" x14ac:dyDescent="0.15">
      <c r="A249" s="21"/>
    </row>
    <row r="250" spans="1:1" x14ac:dyDescent="0.15">
      <c r="A250" s="21"/>
    </row>
    <row r="251" spans="1:1" x14ac:dyDescent="0.15">
      <c r="A251" s="21"/>
    </row>
    <row r="252" spans="1:1" x14ac:dyDescent="0.15">
      <c r="A252" s="21"/>
    </row>
    <row r="253" spans="1:1" x14ac:dyDescent="0.15">
      <c r="A253" s="21"/>
    </row>
    <row r="254" spans="1:1" x14ac:dyDescent="0.15">
      <c r="A254" s="21"/>
    </row>
    <row r="255" spans="1:1" x14ac:dyDescent="0.15">
      <c r="A255" s="21"/>
    </row>
    <row r="256" spans="1:1" x14ac:dyDescent="0.15">
      <c r="A256" s="21"/>
    </row>
    <row r="257" spans="1:1" x14ac:dyDescent="0.15">
      <c r="A257" s="21"/>
    </row>
    <row r="258" spans="1:1" x14ac:dyDescent="0.15">
      <c r="A258" s="21"/>
    </row>
    <row r="259" spans="1:1" x14ac:dyDescent="0.15">
      <c r="A259" s="21"/>
    </row>
    <row r="260" spans="1:1" x14ac:dyDescent="0.15">
      <c r="A260" s="21"/>
    </row>
    <row r="261" spans="1:1" x14ac:dyDescent="0.15">
      <c r="A261" s="21"/>
    </row>
    <row r="262" spans="1:1" x14ac:dyDescent="0.15">
      <c r="A262" s="21"/>
    </row>
    <row r="263" spans="1:1" x14ac:dyDescent="0.15">
      <c r="A263" s="21"/>
    </row>
    <row r="264" spans="1:1" x14ac:dyDescent="0.15">
      <c r="A264" s="21"/>
    </row>
    <row r="265" spans="1:1" x14ac:dyDescent="0.15">
      <c r="A265" s="21"/>
    </row>
    <row r="266" spans="1:1" x14ac:dyDescent="0.15">
      <c r="A266" s="21"/>
    </row>
    <row r="267" spans="1:1" x14ac:dyDescent="0.15">
      <c r="A267" s="21"/>
    </row>
    <row r="268" spans="1:1" x14ac:dyDescent="0.15">
      <c r="A268" s="21"/>
    </row>
    <row r="269" spans="1:1" x14ac:dyDescent="0.15">
      <c r="A269" s="21"/>
    </row>
    <row r="270" spans="1:1" x14ac:dyDescent="0.15">
      <c r="A270" s="21"/>
    </row>
    <row r="271" spans="1:1" x14ac:dyDescent="0.15">
      <c r="A271" s="21"/>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50"/>
  <sheetViews>
    <sheetView showGridLines="0" topLeftCell="C6" zoomScale="85" zoomScaleNormal="85" workbookViewId="0">
      <selection activeCell="C9" sqref="C9"/>
    </sheetView>
  </sheetViews>
  <sheetFormatPr defaultRowHeight="15" customHeight="1" x14ac:dyDescent="0.15"/>
  <cols>
    <col min="1" max="2" width="9" style="6" hidden="1" customWidth="1"/>
    <col min="3" max="3" width="3.5" style="80" customWidth="1"/>
    <col min="4" max="4" width="3.625" style="80" customWidth="1"/>
    <col min="5" max="5" width="13.75" style="6" hidden="1" customWidth="1"/>
    <col min="6" max="6" width="3" style="6" hidden="1" customWidth="1"/>
    <col min="7" max="7" width="17.125" style="6" hidden="1" customWidth="1"/>
    <col min="8" max="8" width="6" style="6" hidden="1" customWidth="1"/>
    <col min="9" max="9" width="12.625" style="7" bestFit="1" customWidth="1"/>
    <col min="10" max="10" width="7.375" style="7"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7" width="9" style="6"/>
    <col min="18" max="16384" width="9" style="80"/>
  </cols>
  <sheetData>
    <row r="1" spans="1:17" ht="15" customHeight="1" x14ac:dyDescent="0.2">
      <c r="C1" s="12" t="s">
        <v>8</v>
      </c>
      <c r="D1" s="6"/>
    </row>
    <row r="2" spans="1:17" ht="4.5" customHeight="1" x14ac:dyDescent="0.15">
      <c r="C2" s="6"/>
      <c r="D2" s="6"/>
    </row>
    <row r="3" spans="1:17" s="111" customFormat="1" ht="14.25" customHeight="1" x14ac:dyDescent="0.15">
      <c r="A3" s="13"/>
      <c r="B3" s="13"/>
      <c r="C3" s="119" t="s">
        <v>9</v>
      </c>
      <c r="D3" s="119"/>
      <c r="E3" s="13"/>
      <c r="F3" s="13"/>
      <c r="G3" s="13"/>
      <c r="H3" s="13"/>
      <c r="I3" s="14"/>
      <c r="J3" s="14"/>
      <c r="K3" s="14"/>
      <c r="L3" s="14"/>
      <c r="M3" s="1"/>
      <c r="N3" s="1"/>
      <c r="O3" s="1"/>
      <c r="P3" s="1"/>
      <c r="Q3" s="13"/>
    </row>
    <row r="4" spans="1:17" s="111" customFormat="1" ht="15" customHeight="1" x14ac:dyDescent="0.15">
      <c r="A4" s="13"/>
      <c r="B4" s="13"/>
      <c r="C4" s="115" t="s">
        <v>10</v>
      </c>
      <c r="D4" s="115"/>
      <c r="E4" s="115"/>
      <c r="F4" s="115"/>
      <c r="G4" s="115"/>
      <c r="H4" s="115"/>
      <c r="I4" s="115"/>
      <c r="J4" s="115"/>
      <c r="K4" s="115"/>
      <c r="L4" s="115"/>
      <c r="M4" s="115"/>
      <c r="N4" s="115"/>
      <c r="O4" s="115"/>
      <c r="P4" s="115"/>
      <c r="Q4" s="13"/>
    </row>
    <row r="5" spans="1:17" s="111" customFormat="1" ht="15" customHeight="1" x14ac:dyDescent="0.15">
      <c r="A5" s="13"/>
      <c r="B5" s="13"/>
      <c r="C5" s="115" t="s">
        <v>11</v>
      </c>
      <c r="D5" s="115"/>
      <c r="E5" s="115"/>
      <c r="F5" s="115"/>
      <c r="G5" s="115"/>
      <c r="H5" s="115"/>
      <c r="I5" s="115"/>
      <c r="J5" s="115"/>
      <c r="K5" s="115"/>
      <c r="L5" s="115"/>
      <c r="M5" s="115"/>
      <c r="N5" s="115"/>
      <c r="O5" s="115"/>
      <c r="P5" s="115"/>
      <c r="Q5" s="13"/>
    </row>
    <row r="6" spans="1:17" ht="15" customHeight="1" x14ac:dyDescent="0.15">
      <c r="C6" s="118" t="s">
        <v>7</v>
      </c>
      <c r="D6" s="118"/>
      <c r="E6" s="118"/>
      <c r="F6" s="118"/>
      <c r="G6" s="118"/>
      <c r="H6" s="118"/>
      <c r="I6" s="118"/>
      <c r="J6" s="118"/>
      <c r="K6" s="118"/>
      <c r="L6" s="118"/>
      <c r="M6" s="118"/>
      <c r="N6" s="118"/>
      <c r="O6" s="118"/>
      <c r="P6" s="118"/>
    </row>
    <row r="7" spans="1:17" ht="8.25" customHeight="1" thickBot="1" x14ac:dyDescent="0.2">
      <c r="C7" s="18"/>
      <c r="D7" s="18"/>
      <c r="E7" s="18"/>
      <c r="F7" s="18"/>
      <c r="G7" s="18"/>
      <c r="H7" s="18"/>
      <c r="I7" s="18"/>
      <c r="J7" s="81"/>
      <c r="K7" s="81"/>
      <c r="L7" s="81"/>
      <c r="M7" s="18"/>
      <c r="N7" s="18"/>
      <c r="O7" s="18"/>
      <c r="P7" s="18"/>
    </row>
    <row r="8" spans="1:17" ht="19.5" thickBot="1" x14ac:dyDescent="0.25">
      <c r="C8" s="19"/>
      <c r="D8" s="116" t="s">
        <v>12</v>
      </c>
      <c r="E8" s="117"/>
      <c r="F8" s="117"/>
      <c r="G8" s="117"/>
      <c r="H8" s="117"/>
      <c r="I8" s="117"/>
      <c r="J8" s="117"/>
      <c r="K8" s="117"/>
      <c r="L8" s="117"/>
      <c r="M8" s="117"/>
      <c r="N8" s="117"/>
      <c r="O8" s="117"/>
      <c r="P8" s="117"/>
    </row>
    <row r="9" spans="1:17" ht="15" customHeight="1" x14ac:dyDescent="0.15">
      <c r="C9" s="6"/>
      <c r="D9" s="6"/>
    </row>
    <row r="10" spans="1:17" s="112" customFormat="1" ht="14.45" customHeight="1" x14ac:dyDescent="0.15">
      <c r="A10" s="16" t="s">
        <v>4</v>
      </c>
      <c r="B10" s="16" t="s">
        <v>5</v>
      </c>
      <c r="C10" s="15" t="s">
        <v>0</v>
      </c>
      <c r="D10" s="15" t="s">
        <v>1</v>
      </c>
      <c r="E10" s="17" t="s">
        <v>2</v>
      </c>
      <c r="F10" s="17"/>
      <c r="G10" s="17" t="s">
        <v>3</v>
      </c>
      <c r="H10" s="17"/>
      <c r="I10" s="58" t="s">
        <v>21</v>
      </c>
      <c r="J10" s="59" t="s">
        <v>22</v>
      </c>
      <c r="K10" s="60" t="s">
        <v>23</v>
      </c>
      <c r="L10" s="61" t="s">
        <v>24</v>
      </c>
      <c r="M10" s="62" t="s">
        <v>25</v>
      </c>
      <c r="N10" s="61" t="s">
        <v>29</v>
      </c>
      <c r="O10" s="61" t="s">
        <v>26</v>
      </c>
      <c r="P10" s="62" t="s">
        <v>27</v>
      </c>
      <c r="Q10" s="61" t="s">
        <v>28</v>
      </c>
    </row>
    <row r="11" spans="1:17" s="98" customFormat="1" ht="14.45" customHeight="1" x14ac:dyDescent="0.15">
      <c r="A11" s="9"/>
      <c r="B11" s="9"/>
      <c r="C11" s="99"/>
      <c r="D11" s="99"/>
      <c r="E11" s="10"/>
      <c r="F11" s="10"/>
      <c r="G11" s="10"/>
      <c r="H11" s="10"/>
      <c r="I11" s="89"/>
      <c r="J11" s="89"/>
      <c r="K11" s="101"/>
      <c r="L11" s="154" t="s">
        <v>505</v>
      </c>
      <c r="M11" s="90"/>
      <c r="N11" s="91"/>
      <c r="O11" s="92"/>
      <c r="P11" s="93"/>
      <c r="Q11" s="94"/>
    </row>
    <row r="12" spans="1:17" s="98" customFormat="1" ht="14.45" customHeight="1" x14ac:dyDescent="0.15">
      <c r="A12" s="9">
        <f t="shared" ref="A12:A75" ca="1" si="0">C12*1000+H12</f>
        <v>190</v>
      </c>
      <c r="B12" s="9">
        <f t="shared" ref="B12:B75" si="1">C12*1000+D12</f>
        <v>0</v>
      </c>
      <c r="C12" s="99"/>
      <c r="D12" s="99"/>
      <c r="E12" s="10">
        <f ca="1">RAND()</f>
        <v>0.23478270961767467</v>
      </c>
      <c r="F12" s="10">
        <f t="shared" ref="F12:F74" si="2">IF($C$8=C12,1,0)</f>
        <v>1</v>
      </c>
      <c r="G12" s="10">
        <f t="shared" ref="G12:G74" ca="1" si="3">E12*F12</f>
        <v>0.23478270961767467</v>
      </c>
      <c r="H12" s="10">
        <f ca="1">RANK(G12,G$11:G$344)</f>
        <v>190</v>
      </c>
      <c r="I12" s="89"/>
      <c r="J12" s="89"/>
      <c r="K12" s="89"/>
      <c r="L12" s="155" t="s">
        <v>503</v>
      </c>
      <c r="M12" s="95"/>
      <c r="N12" s="89"/>
      <c r="O12" s="89"/>
      <c r="P12" s="96"/>
      <c r="Q12" s="96"/>
    </row>
    <row r="13" spans="1:17" s="98" customFormat="1" ht="14.45" customHeight="1" x14ac:dyDescent="0.15">
      <c r="A13" s="9">
        <f t="shared" ca="1" si="0"/>
        <v>1246</v>
      </c>
      <c r="B13" s="9">
        <f t="shared" si="1"/>
        <v>1001</v>
      </c>
      <c r="C13" s="99">
        <v>1</v>
      </c>
      <c r="D13" s="99">
        <v>1</v>
      </c>
      <c r="E13" s="10">
        <f ca="1">RAND()</f>
        <v>0.28477782417010067</v>
      </c>
      <c r="F13" s="10">
        <f t="shared" si="2"/>
        <v>0</v>
      </c>
      <c r="G13" s="10">
        <f t="shared" ca="1" si="3"/>
        <v>0</v>
      </c>
      <c r="H13" s="10">
        <f t="shared" ref="H13:H76" ca="1" si="4">RANK(G13,G$11:G$344)</f>
        <v>246</v>
      </c>
      <c r="I13" s="33" t="s">
        <v>49</v>
      </c>
      <c r="J13" s="33" t="s">
        <v>187</v>
      </c>
      <c r="K13" s="33">
        <v>74</v>
      </c>
      <c r="L13" s="33">
        <v>1</v>
      </c>
      <c r="M13" s="70" t="s">
        <v>188</v>
      </c>
      <c r="N13" s="33">
        <v>1</v>
      </c>
      <c r="O13" s="33"/>
      <c r="P13" s="34" t="s">
        <v>189</v>
      </c>
      <c r="Q13" s="34"/>
    </row>
    <row r="14" spans="1:17" s="98" customFormat="1" ht="14.45" customHeight="1" x14ac:dyDescent="0.15">
      <c r="A14" s="9">
        <f t="shared" ca="1" si="0"/>
        <v>1246</v>
      </c>
      <c r="B14" s="9">
        <f t="shared" si="1"/>
        <v>1002</v>
      </c>
      <c r="C14" s="99">
        <v>1</v>
      </c>
      <c r="D14" s="99">
        <v>2</v>
      </c>
      <c r="E14" s="10">
        <f t="shared" ref="E14:E75" ca="1" si="5">RAND()</f>
        <v>0.11594661199164136</v>
      </c>
      <c r="F14" s="10">
        <f t="shared" si="2"/>
        <v>0</v>
      </c>
      <c r="G14" s="10">
        <f t="shared" ca="1" si="3"/>
        <v>0</v>
      </c>
      <c r="H14" s="10">
        <f t="shared" ca="1" si="4"/>
        <v>246</v>
      </c>
      <c r="I14" s="33" t="s">
        <v>49</v>
      </c>
      <c r="J14" s="33" t="s">
        <v>187</v>
      </c>
      <c r="K14" s="33">
        <v>74</v>
      </c>
      <c r="L14" s="33">
        <v>2</v>
      </c>
      <c r="M14" s="70" t="s">
        <v>190</v>
      </c>
      <c r="N14" s="33">
        <v>2</v>
      </c>
      <c r="O14" s="33"/>
      <c r="P14" s="34" t="s">
        <v>191</v>
      </c>
      <c r="Q14" s="34"/>
    </row>
    <row r="15" spans="1:17" s="98" customFormat="1" ht="14.45" customHeight="1" x14ac:dyDescent="0.15">
      <c r="A15" s="9">
        <f t="shared" ca="1" si="0"/>
        <v>1246</v>
      </c>
      <c r="B15" s="9">
        <f t="shared" si="1"/>
        <v>1003</v>
      </c>
      <c r="C15" s="99">
        <v>1</v>
      </c>
      <c r="D15" s="99">
        <v>3</v>
      </c>
      <c r="E15" s="10">
        <f t="shared" ca="1" si="5"/>
        <v>1.2656734565596683E-2</v>
      </c>
      <c r="F15" s="10">
        <f t="shared" si="2"/>
        <v>0</v>
      </c>
      <c r="G15" s="10">
        <f t="shared" ca="1" si="3"/>
        <v>0</v>
      </c>
      <c r="H15" s="10">
        <f t="shared" ca="1" si="4"/>
        <v>246</v>
      </c>
      <c r="I15" s="33" t="s">
        <v>49</v>
      </c>
      <c r="J15" s="33" t="s">
        <v>187</v>
      </c>
      <c r="K15" s="33">
        <v>74</v>
      </c>
      <c r="L15" s="33">
        <v>3</v>
      </c>
      <c r="M15" s="70" t="s">
        <v>192</v>
      </c>
      <c r="N15" s="33">
        <v>3</v>
      </c>
      <c r="O15" s="33"/>
      <c r="P15" s="34" t="s">
        <v>193</v>
      </c>
      <c r="Q15" s="82" t="s">
        <v>194</v>
      </c>
    </row>
    <row r="16" spans="1:17" s="98" customFormat="1" ht="14.45" customHeight="1" x14ac:dyDescent="0.15">
      <c r="A16" s="9">
        <f t="shared" ca="1" si="0"/>
        <v>1246</v>
      </c>
      <c r="B16" s="9">
        <f t="shared" si="1"/>
        <v>1004</v>
      </c>
      <c r="C16" s="99">
        <v>1</v>
      </c>
      <c r="D16" s="99">
        <v>4</v>
      </c>
      <c r="E16" s="10">
        <f t="shared" ca="1" si="5"/>
        <v>2.8486808774242367E-2</v>
      </c>
      <c r="F16" s="10">
        <f t="shared" si="2"/>
        <v>0</v>
      </c>
      <c r="G16" s="10">
        <f t="shared" ca="1" si="3"/>
        <v>0</v>
      </c>
      <c r="H16" s="10">
        <f t="shared" ca="1" si="4"/>
        <v>246</v>
      </c>
      <c r="I16" s="33" t="s">
        <v>49</v>
      </c>
      <c r="J16" s="33" t="s">
        <v>187</v>
      </c>
      <c r="K16" s="33">
        <v>74</v>
      </c>
      <c r="L16" s="33">
        <v>4</v>
      </c>
      <c r="M16" s="70" t="s">
        <v>195</v>
      </c>
      <c r="N16" s="33">
        <v>4</v>
      </c>
      <c r="O16" s="33"/>
      <c r="P16" s="34" t="s">
        <v>196</v>
      </c>
      <c r="Q16" s="34" t="s">
        <v>194</v>
      </c>
    </row>
    <row r="17" spans="1:17" s="98" customFormat="1" ht="14.45" customHeight="1" x14ac:dyDescent="0.15">
      <c r="A17" s="9">
        <f t="shared" ca="1" si="0"/>
        <v>1246</v>
      </c>
      <c r="B17" s="9">
        <f t="shared" si="1"/>
        <v>1005</v>
      </c>
      <c r="C17" s="99">
        <v>1</v>
      </c>
      <c r="D17" s="99">
        <v>5</v>
      </c>
      <c r="E17" s="10">
        <f t="shared" ca="1" si="5"/>
        <v>0.28328308305665517</v>
      </c>
      <c r="F17" s="10">
        <f t="shared" si="2"/>
        <v>0</v>
      </c>
      <c r="G17" s="10">
        <f t="shared" ca="1" si="3"/>
        <v>0</v>
      </c>
      <c r="H17" s="10">
        <f t="shared" ca="1" si="4"/>
        <v>246</v>
      </c>
      <c r="I17" s="33" t="s">
        <v>49</v>
      </c>
      <c r="J17" s="33" t="s">
        <v>187</v>
      </c>
      <c r="K17" s="33">
        <v>74</v>
      </c>
      <c r="L17" s="33">
        <v>5</v>
      </c>
      <c r="M17" s="70" t="s">
        <v>155</v>
      </c>
      <c r="N17" s="33">
        <v>5</v>
      </c>
      <c r="O17" s="33"/>
      <c r="P17" s="34" t="s">
        <v>156</v>
      </c>
      <c r="Q17" s="34" t="s">
        <v>53</v>
      </c>
    </row>
    <row r="18" spans="1:17" s="98" customFormat="1" ht="14.45" customHeight="1" x14ac:dyDescent="0.15">
      <c r="A18" s="9">
        <f t="shared" ca="1" si="0"/>
        <v>197</v>
      </c>
      <c r="B18" s="9">
        <f t="shared" si="1"/>
        <v>0</v>
      </c>
      <c r="C18" s="99"/>
      <c r="D18" s="99"/>
      <c r="E18" s="10">
        <f t="shared" ca="1" si="5"/>
        <v>0.18679463266180685</v>
      </c>
      <c r="F18" s="10">
        <f t="shared" si="2"/>
        <v>1</v>
      </c>
      <c r="G18" s="10">
        <f t="shared" ca="1" si="3"/>
        <v>0.18679463266180685</v>
      </c>
      <c r="H18" s="10">
        <f t="shared" ca="1" si="4"/>
        <v>197</v>
      </c>
      <c r="I18" s="33" t="s">
        <v>49</v>
      </c>
      <c r="J18" s="33" t="s">
        <v>187</v>
      </c>
      <c r="K18" s="33">
        <v>74</v>
      </c>
      <c r="L18" s="33">
        <v>6</v>
      </c>
      <c r="M18" s="70" t="s">
        <v>134</v>
      </c>
      <c r="N18" s="33">
        <v>6</v>
      </c>
      <c r="O18" s="33"/>
      <c r="P18" s="34" t="s">
        <v>135</v>
      </c>
      <c r="Q18" s="34" t="s">
        <v>39</v>
      </c>
    </row>
    <row r="19" spans="1:17" s="98" customFormat="1" ht="14.45" customHeight="1" x14ac:dyDescent="0.15">
      <c r="A19" s="9">
        <f t="shared" ca="1" si="0"/>
        <v>104</v>
      </c>
      <c r="B19" s="9">
        <f t="shared" si="1"/>
        <v>0</v>
      </c>
      <c r="C19" s="99"/>
      <c r="D19" s="99"/>
      <c r="E19" s="10">
        <f t="shared" ca="1" si="5"/>
        <v>0.58076933936749608</v>
      </c>
      <c r="F19" s="10">
        <f t="shared" si="2"/>
        <v>1</v>
      </c>
      <c r="G19" s="10">
        <f t="shared" ca="1" si="3"/>
        <v>0.58076933936749608</v>
      </c>
      <c r="H19" s="10">
        <f t="shared" ca="1" si="4"/>
        <v>104</v>
      </c>
      <c r="I19" s="33" t="s">
        <v>49</v>
      </c>
      <c r="J19" s="33" t="s">
        <v>187</v>
      </c>
      <c r="K19" s="33">
        <v>74</v>
      </c>
      <c r="L19" s="33">
        <v>7</v>
      </c>
      <c r="M19" s="70" t="s">
        <v>143</v>
      </c>
      <c r="N19" s="33">
        <v>7</v>
      </c>
      <c r="O19" s="83"/>
      <c r="P19" s="34" t="s">
        <v>43</v>
      </c>
      <c r="Q19" s="34" t="s">
        <v>138</v>
      </c>
    </row>
    <row r="20" spans="1:17" s="98" customFormat="1" ht="14.45" customHeight="1" x14ac:dyDescent="0.15">
      <c r="A20" s="9">
        <f t="shared" ca="1" si="0"/>
        <v>203</v>
      </c>
      <c r="B20" s="9">
        <f t="shared" si="1"/>
        <v>0</v>
      </c>
      <c r="C20" s="99"/>
      <c r="D20" s="99"/>
      <c r="E20" s="10">
        <f t="shared" ca="1" si="5"/>
        <v>0.1636130355765576</v>
      </c>
      <c r="F20" s="10">
        <f t="shared" si="2"/>
        <v>1</v>
      </c>
      <c r="G20" s="10">
        <f t="shared" ca="1" si="3"/>
        <v>0.1636130355765576</v>
      </c>
      <c r="H20" s="10">
        <f t="shared" ca="1" si="4"/>
        <v>203</v>
      </c>
      <c r="I20" s="33" t="s">
        <v>49</v>
      </c>
      <c r="J20" s="33" t="s">
        <v>187</v>
      </c>
      <c r="K20" s="33">
        <v>74</v>
      </c>
      <c r="L20" s="33">
        <v>8</v>
      </c>
      <c r="M20" s="70" t="s">
        <v>197</v>
      </c>
      <c r="N20" s="33">
        <v>8</v>
      </c>
      <c r="O20" s="33"/>
      <c r="P20" s="34" t="s">
        <v>131</v>
      </c>
      <c r="Q20" s="34" t="s">
        <v>41</v>
      </c>
    </row>
    <row r="21" spans="1:17" s="98" customFormat="1" ht="14.45" customHeight="1" x14ac:dyDescent="0.15">
      <c r="A21" s="9">
        <f t="shared" ca="1" si="0"/>
        <v>40</v>
      </c>
      <c r="B21" s="9">
        <f t="shared" si="1"/>
        <v>0</v>
      </c>
      <c r="C21" s="99"/>
      <c r="D21" s="99"/>
      <c r="E21" s="10">
        <f t="shared" ca="1" si="5"/>
        <v>0.82374080261385785</v>
      </c>
      <c r="F21" s="10">
        <f t="shared" si="2"/>
        <v>1</v>
      </c>
      <c r="G21" s="10">
        <f t="shared" ca="1" si="3"/>
        <v>0.82374080261385785</v>
      </c>
      <c r="H21" s="10">
        <f t="shared" ca="1" si="4"/>
        <v>40</v>
      </c>
      <c r="I21" s="33" t="s">
        <v>49</v>
      </c>
      <c r="J21" s="33" t="s">
        <v>187</v>
      </c>
      <c r="K21" s="33">
        <v>74</v>
      </c>
      <c r="L21" s="33">
        <v>9</v>
      </c>
      <c r="M21" s="156" t="s">
        <v>502</v>
      </c>
      <c r="N21" s="33">
        <v>9</v>
      </c>
      <c r="O21" s="33"/>
      <c r="P21" s="34" t="s">
        <v>112</v>
      </c>
      <c r="Q21" s="34" t="s">
        <v>102</v>
      </c>
    </row>
    <row r="22" spans="1:17" s="98" customFormat="1" ht="14.45" customHeight="1" x14ac:dyDescent="0.15">
      <c r="A22" s="98">
        <f t="shared" ca="1" si="0"/>
        <v>111</v>
      </c>
      <c r="B22" s="98">
        <f t="shared" si="1"/>
        <v>0</v>
      </c>
      <c r="C22" s="99"/>
      <c r="D22" s="99"/>
      <c r="E22" s="100">
        <f t="shared" ca="1" si="5"/>
        <v>0.56255832816470863</v>
      </c>
      <c r="F22" s="100">
        <f t="shared" si="2"/>
        <v>1</v>
      </c>
      <c r="G22" s="100">
        <f t="shared" ca="1" si="3"/>
        <v>0.56255832816470863</v>
      </c>
      <c r="H22" s="100">
        <f t="shared" ca="1" si="4"/>
        <v>111</v>
      </c>
      <c r="I22" s="87" t="s">
        <v>49</v>
      </c>
      <c r="J22" s="87" t="s">
        <v>187</v>
      </c>
      <c r="K22" s="87">
        <v>74</v>
      </c>
      <c r="L22" s="87">
        <v>10</v>
      </c>
      <c r="M22" s="88" t="s">
        <v>198</v>
      </c>
      <c r="N22" s="87">
        <v>10</v>
      </c>
      <c r="O22" s="87"/>
      <c r="P22" s="82" t="s">
        <v>50</v>
      </c>
      <c r="Q22" s="82"/>
    </row>
    <row r="23" spans="1:17" s="98" customFormat="1" ht="14.45" customHeight="1" x14ac:dyDescent="0.15">
      <c r="A23" s="9">
        <f t="shared" ca="1" si="0"/>
        <v>204</v>
      </c>
      <c r="B23" s="9">
        <f t="shared" si="1"/>
        <v>0</v>
      </c>
      <c r="C23" s="99"/>
      <c r="D23" s="99"/>
      <c r="E23" s="10">
        <f t="shared" ca="1" si="5"/>
        <v>0.1614052026346311</v>
      </c>
      <c r="F23" s="10">
        <f t="shared" si="2"/>
        <v>1</v>
      </c>
      <c r="G23" s="10">
        <f t="shared" ca="1" si="3"/>
        <v>0.1614052026346311</v>
      </c>
      <c r="H23" s="10">
        <f t="shared" ca="1" si="4"/>
        <v>204</v>
      </c>
      <c r="I23" s="33" t="s">
        <v>49</v>
      </c>
      <c r="J23" s="33" t="s">
        <v>187</v>
      </c>
      <c r="K23" s="33">
        <v>74</v>
      </c>
      <c r="L23" s="33">
        <v>11</v>
      </c>
      <c r="M23" s="70" t="s">
        <v>199</v>
      </c>
      <c r="N23" s="33">
        <v>11</v>
      </c>
      <c r="O23" s="33"/>
      <c r="P23" s="34" t="s">
        <v>51</v>
      </c>
      <c r="Q23" s="34"/>
    </row>
    <row r="24" spans="1:17" s="98" customFormat="1" ht="14.45" customHeight="1" x14ac:dyDescent="0.15">
      <c r="A24" s="9">
        <f t="shared" ca="1" si="0"/>
        <v>109</v>
      </c>
      <c r="B24" s="9">
        <f t="shared" si="1"/>
        <v>0</v>
      </c>
      <c r="C24" s="99"/>
      <c r="D24" s="99"/>
      <c r="E24" s="10">
        <f t="shared" ca="1" si="5"/>
        <v>0.5681131614417394</v>
      </c>
      <c r="F24" s="10">
        <f t="shared" si="2"/>
        <v>1</v>
      </c>
      <c r="G24" s="10">
        <f t="shared" ca="1" si="3"/>
        <v>0.5681131614417394</v>
      </c>
      <c r="H24" s="10">
        <f t="shared" ca="1" si="4"/>
        <v>109</v>
      </c>
      <c r="I24" s="33" t="s">
        <v>49</v>
      </c>
      <c r="J24" s="33" t="s">
        <v>187</v>
      </c>
      <c r="K24" s="33">
        <v>74</v>
      </c>
      <c r="L24" s="33">
        <v>12</v>
      </c>
      <c r="M24" s="70" t="s">
        <v>200</v>
      </c>
      <c r="N24" s="33">
        <v>12</v>
      </c>
      <c r="O24" s="33"/>
      <c r="P24" s="34" t="s">
        <v>175</v>
      </c>
      <c r="Q24" s="34"/>
    </row>
    <row r="25" spans="1:17" s="98" customFormat="1" ht="14.45" customHeight="1" x14ac:dyDescent="0.15">
      <c r="A25" s="9">
        <f t="shared" ca="1" si="0"/>
        <v>183</v>
      </c>
      <c r="B25" s="9">
        <f t="shared" si="1"/>
        <v>0</v>
      </c>
      <c r="C25" s="99"/>
      <c r="D25" s="99"/>
      <c r="E25" s="10">
        <f t="shared" ca="1" si="5"/>
        <v>0.27906981901135219</v>
      </c>
      <c r="F25" s="10">
        <f t="shared" si="2"/>
        <v>1</v>
      </c>
      <c r="G25" s="10">
        <f t="shared" ca="1" si="3"/>
        <v>0.27906981901135219</v>
      </c>
      <c r="H25" s="10">
        <f t="shared" ca="1" si="4"/>
        <v>183</v>
      </c>
      <c r="I25" s="33" t="s">
        <v>49</v>
      </c>
      <c r="J25" s="33" t="s">
        <v>187</v>
      </c>
      <c r="K25" s="33">
        <v>74</v>
      </c>
      <c r="L25" s="33">
        <v>13</v>
      </c>
      <c r="M25" s="70" t="s">
        <v>201</v>
      </c>
      <c r="N25" s="33">
        <v>13</v>
      </c>
      <c r="O25" s="33"/>
      <c r="P25" s="34" t="s">
        <v>54</v>
      </c>
      <c r="Q25" s="34"/>
    </row>
    <row r="26" spans="1:17" s="98" customFormat="1" ht="14.45" customHeight="1" x14ac:dyDescent="0.15">
      <c r="A26" s="9">
        <f t="shared" ca="1" si="0"/>
        <v>98</v>
      </c>
      <c r="B26" s="9">
        <f t="shared" si="1"/>
        <v>0</v>
      </c>
      <c r="C26" s="99"/>
      <c r="D26" s="99"/>
      <c r="E26" s="10">
        <f t="shared" ca="1" si="5"/>
        <v>0.61367500571535905</v>
      </c>
      <c r="F26" s="10">
        <f t="shared" si="2"/>
        <v>1</v>
      </c>
      <c r="G26" s="10">
        <f t="shared" ca="1" si="3"/>
        <v>0.61367500571535905</v>
      </c>
      <c r="H26" s="10">
        <f t="shared" ca="1" si="4"/>
        <v>98</v>
      </c>
      <c r="I26" s="33" t="s">
        <v>49</v>
      </c>
      <c r="J26" s="33" t="s">
        <v>187</v>
      </c>
      <c r="K26" s="33">
        <v>74</v>
      </c>
      <c r="L26" s="33">
        <v>14</v>
      </c>
      <c r="M26" s="70" t="s">
        <v>202</v>
      </c>
      <c r="N26" s="33">
        <v>14</v>
      </c>
      <c r="O26" s="33"/>
      <c r="P26" s="34" t="s">
        <v>106</v>
      </c>
      <c r="Q26" s="34"/>
    </row>
    <row r="27" spans="1:17" s="98" customFormat="1" ht="14.45" customHeight="1" x14ac:dyDescent="0.15">
      <c r="A27" s="9">
        <f t="shared" ca="1" si="0"/>
        <v>41</v>
      </c>
      <c r="B27" s="9">
        <f t="shared" si="1"/>
        <v>0</v>
      </c>
      <c r="C27" s="99"/>
      <c r="D27" s="99"/>
      <c r="E27" s="10">
        <f t="shared" ca="1" si="5"/>
        <v>0.82348967773247728</v>
      </c>
      <c r="F27" s="10">
        <f t="shared" si="2"/>
        <v>1</v>
      </c>
      <c r="G27" s="10">
        <f t="shared" ca="1" si="3"/>
        <v>0.82348967773247728</v>
      </c>
      <c r="H27" s="10">
        <f t="shared" ca="1" si="4"/>
        <v>41</v>
      </c>
      <c r="I27" s="33" t="s">
        <v>49</v>
      </c>
      <c r="J27" s="33" t="s">
        <v>187</v>
      </c>
      <c r="K27" s="33">
        <v>74</v>
      </c>
      <c r="L27" s="33">
        <v>15</v>
      </c>
      <c r="M27" s="70" t="s">
        <v>203</v>
      </c>
      <c r="N27" s="33">
        <v>15</v>
      </c>
      <c r="O27" s="33"/>
      <c r="P27" s="34" t="s">
        <v>46</v>
      </c>
      <c r="Q27" s="34"/>
    </row>
    <row r="28" spans="1:17" s="98" customFormat="1" ht="14.45" customHeight="1" x14ac:dyDescent="0.15">
      <c r="A28" s="9">
        <f t="shared" ca="1" si="0"/>
        <v>8</v>
      </c>
      <c r="B28" s="9">
        <f t="shared" si="1"/>
        <v>0</v>
      </c>
      <c r="C28" s="99"/>
      <c r="D28" s="99"/>
      <c r="E28" s="10">
        <f t="shared" ca="1" si="5"/>
        <v>0.95498906616706825</v>
      </c>
      <c r="F28" s="10">
        <f t="shared" si="2"/>
        <v>1</v>
      </c>
      <c r="G28" s="10">
        <f t="shared" ca="1" si="3"/>
        <v>0.95498906616706825</v>
      </c>
      <c r="H28" s="10">
        <f t="shared" ca="1" si="4"/>
        <v>8</v>
      </c>
      <c r="I28" s="33" t="s">
        <v>49</v>
      </c>
      <c r="J28" s="33" t="s">
        <v>187</v>
      </c>
      <c r="K28" s="33">
        <v>74</v>
      </c>
      <c r="L28" s="33">
        <v>16</v>
      </c>
      <c r="M28" s="70" t="s">
        <v>173</v>
      </c>
      <c r="N28" s="33">
        <v>16</v>
      </c>
      <c r="O28" s="33"/>
      <c r="P28" s="34" t="s">
        <v>52</v>
      </c>
      <c r="Q28" s="34"/>
    </row>
    <row r="29" spans="1:17" s="98" customFormat="1" ht="14.45" customHeight="1" x14ac:dyDescent="0.15">
      <c r="A29" s="9">
        <f t="shared" ca="1" si="0"/>
        <v>55</v>
      </c>
      <c r="B29" s="9">
        <f t="shared" si="1"/>
        <v>0</v>
      </c>
      <c r="C29" s="99"/>
      <c r="D29" s="99"/>
      <c r="E29" s="10">
        <f t="shared" ca="1" si="5"/>
        <v>0.77700784177672066</v>
      </c>
      <c r="F29" s="10">
        <f t="shared" si="2"/>
        <v>1</v>
      </c>
      <c r="G29" s="10">
        <f t="shared" ca="1" si="3"/>
        <v>0.77700784177672066</v>
      </c>
      <c r="H29" s="10">
        <f t="shared" ca="1" si="4"/>
        <v>55</v>
      </c>
      <c r="I29" s="33" t="s">
        <v>49</v>
      </c>
      <c r="J29" s="33" t="s">
        <v>187</v>
      </c>
      <c r="K29" s="33">
        <v>74</v>
      </c>
      <c r="L29" s="33">
        <v>17</v>
      </c>
      <c r="M29" s="70" t="s">
        <v>174</v>
      </c>
      <c r="N29" s="33">
        <v>17</v>
      </c>
      <c r="O29" s="33"/>
      <c r="P29" s="34" t="s">
        <v>204</v>
      </c>
      <c r="Q29" s="34"/>
    </row>
    <row r="30" spans="1:17" s="98" customFormat="1" ht="14.45" customHeight="1" x14ac:dyDescent="0.15">
      <c r="A30" s="9">
        <f t="shared" ca="1" si="0"/>
        <v>136</v>
      </c>
      <c r="B30" s="9">
        <f t="shared" si="1"/>
        <v>0</v>
      </c>
      <c r="C30" s="99"/>
      <c r="D30" s="99"/>
      <c r="E30" s="10">
        <f t="shared" ca="1" si="5"/>
        <v>0.46428180171339128</v>
      </c>
      <c r="F30" s="10">
        <f t="shared" si="2"/>
        <v>1</v>
      </c>
      <c r="G30" s="10">
        <f t="shared" ca="1" si="3"/>
        <v>0.46428180171339128</v>
      </c>
      <c r="H30" s="10">
        <f t="shared" ca="1" si="4"/>
        <v>136</v>
      </c>
      <c r="I30" s="33" t="s">
        <v>49</v>
      </c>
      <c r="J30" s="33" t="s">
        <v>187</v>
      </c>
      <c r="K30" s="33">
        <v>74</v>
      </c>
      <c r="L30" s="33">
        <v>18</v>
      </c>
      <c r="M30" s="70" t="s">
        <v>205</v>
      </c>
      <c r="N30" s="33">
        <v>18</v>
      </c>
      <c r="O30" s="33"/>
      <c r="P30" s="34" t="s">
        <v>206</v>
      </c>
      <c r="Q30" s="34"/>
    </row>
    <row r="31" spans="1:17" s="98" customFormat="1" ht="14.45" customHeight="1" x14ac:dyDescent="0.15">
      <c r="A31" s="98">
        <f t="shared" ca="1" si="0"/>
        <v>3</v>
      </c>
      <c r="B31" s="98">
        <f t="shared" si="1"/>
        <v>0</v>
      </c>
      <c r="C31" s="99"/>
      <c r="D31" s="99"/>
      <c r="E31" s="100">
        <f t="shared" ca="1" si="5"/>
        <v>0.96542504210988944</v>
      </c>
      <c r="F31" s="100">
        <f t="shared" si="2"/>
        <v>1</v>
      </c>
      <c r="G31" s="100">
        <f t="shared" ca="1" si="3"/>
        <v>0.96542504210988944</v>
      </c>
      <c r="H31" s="100">
        <f t="shared" ca="1" si="4"/>
        <v>3</v>
      </c>
      <c r="I31" s="87" t="s">
        <v>49</v>
      </c>
      <c r="J31" s="87" t="s">
        <v>187</v>
      </c>
      <c r="K31" s="87">
        <v>74</v>
      </c>
      <c r="L31" s="87">
        <v>19</v>
      </c>
      <c r="M31" s="88" t="s">
        <v>61</v>
      </c>
      <c r="N31" s="87">
        <v>19</v>
      </c>
      <c r="O31" s="87"/>
      <c r="P31" s="82" t="s">
        <v>62</v>
      </c>
      <c r="Q31" s="82" t="s">
        <v>60</v>
      </c>
    </row>
    <row r="32" spans="1:17" s="98" customFormat="1" ht="14.45" customHeight="1" x14ac:dyDescent="0.15">
      <c r="A32" s="9">
        <f t="shared" ca="1" si="0"/>
        <v>63</v>
      </c>
      <c r="B32" s="9">
        <f t="shared" si="1"/>
        <v>0</v>
      </c>
      <c r="C32" s="99"/>
      <c r="D32" s="99"/>
      <c r="E32" s="10">
        <f t="shared" ca="1" si="5"/>
        <v>0.75008174401844463</v>
      </c>
      <c r="F32" s="10">
        <f t="shared" si="2"/>
        <v>1</v>
      </c>
      <c r="G32" s="10">
        <f t="shared" ca="1" si="3"/>
        <v>0.75008174401844463</v>
      </c>
      <c r="H32" s="10">
        <f t="shared" ca="1" si="4"/>
        <v>63</v>
      </c>
      <c r="I32" s="33" t="s">
        <v>49</v>
      </c>
      <c r="J32" s="33" t="s">
        <v>187</v>
      </c>
      <c r="K32" s="33">
        <v>74</v>
      </c>
      <c r="L32" s="33">
        <v>20</v>
      </c>
      <c r="M32" s="70" t="s">
        <v>65</v>
      </c>
      <c r="N32" s="33">
        <v>20</v>
      </c>
      <c r="O32" s="33"/>
      <c r="P32" s="34" t="s">
        <v>66</v>
      </c>
      <c r="Q32" s="34" t="s">
        <v>60</v>
      </c>
    </row>
    <row r="33" spans="1:17" s="98" customFormat="1" ht="14.45" customHeight="1" x14ac:dyDescent="0.15">
      <c r="A33" s="9">
        <f t="shared" ca="1" si="0"/>
        <v>139</v>
      </c>
      <c r="B33" s="9">
        <f t="shared" si="1"/>
        <v>0</v>
      </c>
      <c r="C33" s="99"/>
      <c r="D33" s="99"/>
      <c r="E33" s="10">
        <f t="shared" ca="1" si="5"/>
        <v>0.46006005509257752</v>
      </c>
      <c r="F33" s="10">
        <f t="shared" si="2"/>
        <v>1</v>
      </c>
      <c r="G33" s="10">
        <f t="shared" ca="1" si="3"/>
        <v>0.46006005509257752</v>
      </c>
      <c r="H33" s="10">
        <f t="shared" ca="1" si="4"/>
        <v>139</v>
      </c>
      <c r="I33" s="33" t="s">
        <v>49</v>
      </c>
      <c r="J33" s="33" t="s">
        <v>187</v>
      </c>
      <c r="K33" s="33">
        <v>74</v>
      </c>
      <c r="L33" s="33">
        <v>21</v>
      </c>
      <c r="M33" s="70" t="s">
        <v>64</v>
      </c>
      <c r="N33" s="33">
        <v>21</v>
      </c>
      <c r="O33" s="33"/>
      <c r="P33" s="34" t="s">
        <v>45</v>
      </c>
      <c r="Q33" s="34" t="s">
        <v>60</v>
      </c>
    </row>
    <row r="34" spans="1:17" s="98" customFormat="1" ht="14.45" customHeight="1" x14ac:dyDescent="0.15">
      <c r="A34" s="9">
        <f t="shared" ca="1" si="0"/>
        <v>234</v>
      </c>
      <c r="B34" s="9">
        <f t="shared" si="1"/>
        <v>0</v>
      </c>
      <c r="C34" s="99"/>
      <c r="D34" s="99"/>
      <c r="E34" s="10">
        <f t="shared" ca="1" si="5"/>
        <v>4.9685839349943861E-2</v>
      </c>
      <c r="F34" s="10">
        <f t="shared" si="2"/>
        <v>1</v>
      </c>
      <c r="G34" s="10">
        <f t="shared" ca="1" si="3"/>
        <v>4.9685839349943861E-2</v>
      </c>
      <c r="H34" s="10">
        <f t="shared" ca="1" si="4"/>
        <v>234</v>
      </c>
      <c r="I34" s="33" t="s">
        <v>49</v>
      </c>
      <c r="J34" s="33" t="s">
        <v>187</v>
      </c>
      <c r="K34" s="33">
        <v>74</v>
      </c>
      <c r="L34" s="33">
        <v>22</v>
      </c>
      <c r="M34" s="70" t="s">
        <v>63</v>
      </c>
      <c r="N34" s="33">
        <v>22</v>
      </c>
      <c r="O34" s="33"/>
      <c r="P34" s="34" t="s">
        <v>98</v>
      </c>
      <c r="Q34" s="34" t="s">
        <v>60</v>
      </c>
    </row>
    <row r="35" spans="1:17" s="98" customFormat="1" ht="14.45" customHeight="1" x14ac:dyDescent="0.15">
      <c r="A35" s="9">
        <f t="shared" ca="1" si="0"/>
        <v>46</v>
      </c>
      <c r="B35" s="9">
        <f t="shared" si="1"/>
        <v>0</v>
      </c>
      <c r="C35" s="99"/>
      <c r="D35" s="99"/>
      <c r="E35" s="10">
        <f t="shared" ca="1" si="5"/>
        <v>0.81107250761379646</v>
      </c>
      <c r="F35" s="10">
        <f t="shared" si="2"/>
        <v>1</v>
      </c>
      <c r="G35" s="10">
        <f t="shared" ca="1" si="3"/>
        <v>0.81107250761379646</v>
      </c>
      <c r="H35" s="10">
        <f t="shared" ca="1" si="4"/>
        <v>46</v>
      </c>
      <c r="I35" s="33" t="s">
        <v>49</v>
      </c>
      <c r="J35" s="33" t="s">
        <v>187</v>
      </c>
      <c r="K35" s="33">
        <v>74</v>
      </c>
      <c r="L35" s="33">
        <v>23</v>
      </c>
      <c r="M35" s="70" t="s">
        <v>59</v>
      </c>
      <c r="N35" s="33">
        <v>23</v>
      </c>
      <c r="O35" s="33"/>
      <c r="P35" s="34" t="s">
        <v>42</v>
      </c>
      <c r="Q35" s="34" t="s">
        <v>60</v>
      </c>
    </row>
    <row r="36" spans="1:17" s="98" customFormat="1" ht="14.45" customHeight="1" x14ac:dyDescent="0.15">
      <c r="A36" s="9">
        <f t="shared" ca="1" si="0"/>
        <v>233</v>
      </c>
      <c r="B36" s="9">
        <f t="shared" si="1"/>
        <v>0</v>
      </c>
      <c r="C36" s="99"/>
      <c r="D36" s="99"/>
      <c r="E36" s="10">
        <f t="shared" ca="1" si="5"/>
        <v>5.6827919280702521E-2</v>
      </c>
      <c r="F36" s="10">
        <f t="shared" si="2"/>
        <v>1</v>
      </c>
      <c r="G36" s="10">
        <f t="shared" ca="1" si="3"/>
        <v>5.6827919280702521E-2</v>
      </c>
      <c r="H36" s="10">
        <f t="shared" ca="1" si="4"/>
        <v>233</v>
      </c>
      <c r="I36" s="33" t="s">
        <v>49</v>
      </c>
      <c r="J36" s="33" t="s">
        <v>187</v>
      </c>
      <c r="K36" s="33">
        <v>74</v>
      </c>
      <c r="L36" s="33">
        <v>24</v>
      </c>
      <c r="M36" s="70" t="s">
        <v>67</v>
      </c>
      <c r="N36" s="33">
        <v>24</v>
      </c>
      <c r="O36" s="33"/>
      <c r="P36" s="34" t="s">
        <v>68</v>
      </c>
      <c r="Q36" s="34" t="s">
        <v>60</v>
      </c>
    </row>
    <row r="37" spans="1:17" s="98" customFormat="1" ht="14.45" customHeight="1" x14ac:dyDescent="0.15">
      <c r="A37" s="9">
        <f t="shared" ca="1" si="0"/>
        <v>105</v>
      </c>
      <c r="B37" s="9">
        <f t="shared" si="1"/>
        <v>0</v>
      </c>
      <c r="C37" s="99"/>
      <c r="D37" s="99"/>
      <c r="E37" s="10">
        <f t="shared" ca="1" si="5"/>
        <v>0.57913912169183923</v>
      </c>
      <c r="F37" s="10">
        <f t="shared" si="2"/>
        <v>1</v>
      </c>
      <c r="G37" s="10">
        <f t="shared" ca="1" si="3"/>
        <v>0.57913912169183923</v>
      </c>
      <c r="H37" s="10">
        <f t="shared" ca="1" si="4"/>
        <v>105</v>
      </c>
      <c r="I37" s="33" t="s">
        <v>49</v>
      </c>
      <c r="J37" s="33" t="s">
        <v>187</v>
      </c>
      <c r="K37" s="33">
        <v>74</v>
      </c>
      <c r="L37" s="33">
        <v>25</v>
      </c>
      <c r="M37" s="70" t="s">
        <v>207</v>
      </c>
      <c r="N37" s="33">
        <v>25</v>
      </c>
      <c r="O37" s="33"/>
      <c r="P37" s="34" t="s">
        <v>55</v>
      </c>
      <c r="Q37" s="34"/>
    </row>
    <row r="38" spans="1:17" s="98" customFormat="1" ht="14.45" customHeight="1" x14ac:dyDescent="0.15">
      <c r="A38" s="9">
        <f t="shared" ca="1" si="0"/>
        <v>76</v>
      </c>
      <c r="B38" s="9">
        <f t="shared" si="1"/>
        <v>0</v>
      </c>
      <c r="C38" s="99"/>
      <c r="D38" s="99"/>
      <c r="E38" s="10">
        <f t="shared" ca="1" si="5"/>
        <v>0.67270205636613489</v>
      </c>
      <c r="F38" s="10">
        <f t="shared" si="2"/>
        <v>1</v>
      </c>
      <c r="G38" s="10">
        <f t="shared" ca="1" si="3"/>
        <v>0.67270205636613489</v>
      </c>
      <c r="H38" s="10">
        <f t="shared" ca="1" si="4"/>
        <v>76</v>
      </c>
      <c r="I38" s="33" t="s">
        <v>49</v>
      </c>
      <c r="J38" s="33" t="s">
        <v>187</v>
      </c>
      <c r="K38" s="33">
        <v>74</v>
      </c>
      <c r="L38" s="33">
        <v>26</v>
      </c>
      <c r="M38" s="70" t="s">
        <v>208</v>
      </c>
      <c r="N38" s="33">
        <v>26</v>
      </c>
      <c r="O38" s="33"/>
      <c r="P38" s="34" t="s">
        <v>56</v>
      </c>
      <c r="Q38" s="34"/>
    </row>
    <row r="39" spans="1:17" s="98" customFormat="1" ht="14.45" customHeight="1" x14ac:dyDescent="0.15">
      <c r="A39" s="9">
        <f t="shared" ca="1" si="0"/>
        <v>187</v>
      </c>
      <c r="B39" s="9">
        <f t="shared" si="1"/>
        <v>0</v>
      </c>
      <c r="C39" s="99"/>
      <c r="D39" s="99"/>
      <c r="E39" s="10">
        <f t="shared" ca="1" si="5"/>
        <v>0.26618940850758221</v>
      </c>
      <c r="F39" s="10">
        <f t="shared" si="2"/>
        <v>1</v>
      </c>
      <c r="G39" s="10">
        <f t="shared" ca="1" si="3"/>
        <v>0.26618940850758221</v>
      </c>
      <c r="H39" s="10">
        <f t="shared" ca="1" si="4"/>
        <v>187</v>
      </c>
      <c r="I39" s="33" t="s">
        <v>49</v>
      </c>
      <c r="J39" s="33" t="s">
        <v>187</v>
      </c>
      <c r="K39" s="33">
        <v>74</v>
      </c>
      <c r="L39" s="33">
        <v>27</v>
      </c>
      <c r="M39" s="70" t="s">
        <v>209</v>
      </c>
      <c r="N39" s="33">
        <v>27</v>
      </c>
      <c r="O39" s="33"/>
      <c r="P39" s="34" t="s">
        <v>69</v>
      </c>
      <c r="Q39" s="34"/>
    </row>
    <row r="40" spans="1:17" s="98" customFormat="1" ht="14.45" customHeight="1" x14ac:dyDescent="0.15">
      <c r="A40" s="98">
        <f t="shared" ca="1" si="0"/>
        <v>158</v>
      </c>
      <c r="B40" s="98">
        <f t="shared" si="1"/>
        <v>0</v>
      </c>
      <c r="C40" s="99"/>
      <c r="D40" s="99"/>
      <c r="E40" s="100">
        <f t="shared" ca="1" si="5"/>
        <v>0.39081827698731098</v>
      </c>
      <c r="F40" s="100">
        <f t="shared" si="2"/>
        <v>1</v>
      </c>
      <c r="G40" s="100">
        <f t="shared" ca="1" si="3"/>
        <v>0.39081827698731098</v>
      </c>
      <c r="H40" s="100">
        <f t="shared" ca="1" si="4"/>
        <v>158</v>
      </c>
      <c r="I40" s="87" t="s">
        <v>49</v>
      </c>
      <c r="J40" s="87" t="s">
        <v>187</v>
      </c>
      <c r="K40" s="87">
        <v>74</v>
      </c>
      <c r="L40" s="87">
        <v>28</v>
      </c>
      <c r="M40" s="88" t="s">
        <v>210</v>
      </c>
      <c r="N40" s="87">
        <v>28</v>
      </c>
      <c r="O40" s="87"/>
      <c r="P40" s="82" t="s">
        <v>70</v>
      </c>
      <c r="Q40" s="82"/>
    </row>
    <row r="41" spans="1:17" s="98" customFormat="1" ht="14.45" customHeight="1" x14ac:dyDescent="0.15">
      <c r="A41" s="9">
        <f t="shared" ca="1" si="0"/>
        <v>69</v>
      </c>
      <c r="B41" s="9">
        <f t="shared" si="1"/>
        <v>0</v>
      </c>
      <c r="C41" s="99"/>
      <c r="D41" s="99"/>
      <c r="E41" s="10">
        <f t="shared" ca="1" si="5"/>
        <v>0.69219431042065749</v>
      </c>
      <c r="F41" s="10">
        <f t="shared" si="2"/>
        <v>1</v>
      </c>
      <c r="G41" s="10">
        <f t="shared" ca="1" si="3"/>
        <v>0.69219431042065749</v>
      </c>
      <c r="H41" s="10">
        <f t="shared" ca="1" si="4"/>
        <v>69</v>
      </c>
      <c r="I41" s="33" t="s">
        <v>49</v>
      </c>
      <c r="J41" s="33" t="s">
        <v>187</v>
      </c>
      <c r="K41" s="33">
        <v>74</v>
      </c>
      <c r="L41" s="33">
        <v>29</v>
      </c>
      <c r="M41" s="70" t="s">
        <v>211</v>
      </c>
      <c r="N41" s="33">
        <v>29</v>
      </c>
      <c r="O41" s="33"/>
      <c r="P41" s="34" t="s">
        <v>212</v>
      </c>
      <c r="Q41" s="34"/>
    </row>
    <row r="42" spans="1:17" s="98" customFormat="1" ht="14.45" customHeight="1" x14ac:dyDescent="0.15">
      <c r="A42" s="9">
        <f t="shared" ca="1" si="0"/>
        <v>207</v>
      </c>
      <c r="B42" s="9">
        <f t="shared" si="1"/>
        <v>0</v>
      </c>
      <c r="C42" s="99"/>
      <c r="D42" s="99"/>
      <c r="E42" s="10">
        <f t="shared" ca="1" si="5"/>
        <v>0.13843137557827834</v>
      </c>
      <c r="F42" s="10">
        <f t="shared" si="2"/>
        <v>1</v>
      </c>
      <c r="G42" s="10">
        <f t="shared" ca="1" si="3"/>
        <v>0.13843137557827834</v>
      </c>
      <c r="H42" s="10">
        <f t="shared" ca="1" si="4"/>
        <v>207</v>
      </c>
      <c r="I42" s="33" t="s">
        <v>49</v>
      </c>
      <c r="J42" s="33" t="s">
        <v>187</v>
      </c>
      <c r="K42" s="33">
        <v>74</v>
      </c>
      <c r="L42" s="33">
        <v>30</v>
      </c>
      <c r="M42" s="70" t="s">
        <v>213</v>
      </c>
      <c r="N42" s="33">
        <v>30</v>
      </c>
      <c r="O42" s="33"/>
      <c r="P42" s="34" t="s">
        <v>214</v>
      </c>
      <c r="Q42" s="34"/>
    </row>
    <row r="43" spans="1:17" s="98" customFormat="1" ht="14.45" customHeight="1" x14ac:dyDescent="0.15">
      <c r="A43" s="9">
        <f t="shared" ca="1" si="0"/>
        <v>193</v>
      </c>
      <c r="B43" s="9">
        <f t="shared" si="1"/>
        <v>0</v>
      </c>
      <c r="C43" s="99"/>
      <c r="D43" s="99"/>
      <c r="E43" s="10">
        <f t="shared" ca="1" si="5"/>
        <v>0.22379907721478154</v>
      </c>
      <c r="F43" s="10">
        <f t="shared" si="2"/>
        <v>1</v>
      </c>
      <c r="G43" s="10">
        <f t="shared" ca="1" si="3"/>
        <v>0.22379907721478154</v>
      </c>
      <c r="H43" s="10">
        <f t="shared" ca="1" si="4"/>
        <v>193</v>
      </c>
      <c r="I43" s="33" t="s">
        <v>49</v>
      </c>
      <c r="J43" s="33" t="s">
        <v>187</v>
      </c>
      <c r="K43" s="33">
        <v>74</v>
      </c>
      <c r="L43" s="33">
        <v>31</v>
      </c>
      <c r="M43" s="70" t="s">
        <v>215</v>
      </c>
      <c r="N43" s="33">
        <v>31</v>
      </c>
      <c r="O43" s="33"/>
      <c r="P43" s="34" t="s">
        <v>74</v>
      </c>
      <c r="Q43" s="34"/>
    </row>
    <row r="44" spans="1:17" s="98" customFormat="1" ht="14.45" customHeight="1" x14ac:dyDescent="0.15">
      <c r="A44" s="9">
        <f t="shared" ca="1" si="0"/>
        <v>159</v>
      </c>
      <c r="B44" s="9">
        <f t="shared" si="1"/>
        <v>0</v>
      </c>
      <c r="C44" s="99"/>
      <c r="D44" s="99"/>
      <c r="E44" s="10">
        <f t="shared" ca="1" si="5"/>
        <v>0.38930858803321089</v>
      </c>
      <c r="F44" s="10">
        <f t="shared" si="2"/>
        <v>1</v>
      </c>
      <c r="G44" s="10">
        <f t="shared" ca="1" si="3"/>
        <v>0.38930858803321089</v>
      </c>
      <c r="H44" s="10">
        <f t="shared" ca="1" si="4"/>
        <v>159</v>
      </c>
      <c r="I44" s="33" t="s">
        <v>49</v>
      </c>
      <c r="J44" s="33" t="s">
        <v>187</v>
      </c>
      <c r="K44" s="33">
        <v>74</v>
      </c>
      <c r="L44" s="33">
        <v>32</v>
      </c>
      <c r="M44" s="70" t="s">
        <v>216</v>
      </c>
      <c r="N44" s="33">
        <v>32</v>
      </c>
      <c r="O44" s="33"/>
      <c r="P44" s="34" t="s">
        <v>73</v>
      </c>
      <c r="Q44" s="34"/>
    </row>
    <row r="45" spans="1:17" s="98" customFormat="1" ht="14.45" customHeight="1" x14ac:dyDescent="0.15">
      <c r="A45" s="9">
        <f t="shared" ca="1" si="0"/>
        <v>68</v>
      </c>
      <c r="B45" s="9">
        <f t="shared" si="1"/>
        <v>0</v>
      </c>
      <c r="C45" s="99"/>
      <c r="D45" s="99"/>
      <c r="E45" s="10">
        <f t="shared" ca="1" si="5"/>
        <v>0.71984625353674359</v>
      </c>
      <c r="F45" s="10">
        <f t="shared" si="2"/>
        <v>1</v>
      </c>
      <c r="G45" s="10">
        <f t="shared" ca="1" si="3"/>
        <v>0.71984625353674359</v>
      </c>
      <c r="H45" s="10">
        <f t="shared" ca="1" si="4"/>
        <v>68</v>
      </c>
      <c r="I45" s="33" t="s">
        <v>49</v>
      </c>
      <c r="J45" s="33" t="s">
        <v>187</v>
      </c>
      <c r="K45" s="33">
        <v>74</v>
      </c>
      <c r="L45" s="33">
        <v>33</v>
      </c>
      <c r="M45" s="70" t="s">
        <v>217</v>
      </c>
      <c r="N45" s="33">
        <v>33</v>
      </c>
      <c r="O45" s="33"/>
      <c r="P45" s="34" t="s">
        <v>75</v>
      </c>
      <c r="Q45" s="34"/>
    </row>
    <row r="46" spans="1:17" s="98" customFormat="1" ht="14.45" customHeight="1" x14ac:dyDescent="0.15">
      <c r="A46" s="9">
        <f t="shared" ca="1" si="0"/>
        <v>37</v>
      </c>
      <c r="B46" s="9">
        <f t="shared" si="1"/>
        <v>0</v>
      </c>
      <c r="C46" s="99"/>
      <c r="D46" s="99"/>
      <c r="E46" s="10">
        <f t="shared" ca="1" si="5"/>
        <v>0.83378312415543943</v>
      </c>
      <c r="F46" s="10">
        <f t="shared" si="2"/>
        <v>1</v>
      </c>
      <c r="G46" s="10">
        <f t="shared" ca="1" si="3"/>
        <v>0.83378312415543943</v>
      </c>
      <c r="H46" s="10">
        <f t="shared" ca="1" si="4"/>
        <v>37</v>
      </c>
      <c r="I46" s="33" t="s">
        <v>49</v>
      </c>
      <c r="J46" s="33" t="s">
        <v>187</v>
      </c>
      <c r="K46" s="33">
        <v>74</v>
      </c>
      <c r="L46" s="33">
        <v>34</v>
      </c>
      <c r="M46" s="70" t="s">
        <v>218</v>
      </c>
      <c r="N46" s="33">
        <v>34</v>
      </c>
      <c r="O46" s="33"/>
      <c r="P46" s="34" t="s">
        <v>178</v>
      </c>
      <c r="Q46" s="34"/>
    </row>
    <row r="47" spans="1:17" s="98" customFormat="1" ht="14.45" customHeight="1" x14ac:dyDescent="0.15">
      <c r="A47" s="103">
        <f t="shared" ca="1" si="0"/>
        <v>202</v>
      </c>
      <c r="B47" s="103">
        <f t="shared" si="1"/>
        <v>0</v>
      </c>
      <c r="C47" s="99"/>
      <c r="D47" s="99"/>
      <c r="E47" s="104">
        <f t="shared" ca="1" si="5"/>
        <v>0.16458884675083763</v>
      </c>
      <c r="F47" s="104">
        <f t="shared" si="2"/>
        <v>1</v>
      </c>
      <c r="G47" s="104">
        <f t="shared" ca="1" si="3"/>
        <v>0.16458884675083763</v>
      </c>
      <c r="H47" s="104">
        <f t="shared" ca="1" si="4"/>
        <v>202</v>
      </c>
      <c r="I47" s="89"/>
      <c r="J47" s="89"/>
      <c r="K47" s="89"/>
      <c r="L47" s="158" t="s">
        <v>504</v>
      </c>
      <c r="M47" s="157"/>
      <c r="N47" s="89"/>
      <c r="O47" s="89"/>
      <c r="P47" s="96"/>
      <c r="Q47" s="96"/>
    </row>
    <row r="48" spans="1:17" s="98" customFormat="1" ht="14.45" customHeight="1" x14ac:dyDescent="0.15">
      <c r="A48" s="9">
        <f t="shared" ca="1" si="0"/>
        <v>28</v>
      </c>
      <c r="B48" s="9">
        <f t="shared" si="1"/>
        <v>0</v>
      </c>
      <c r="C48" s="99"/>
      <c r="D48" s="99"/>
      <c r="E48" s="10">
        <f t="shared" ca="1" si="5"/>
        <v>0.8779669716185865</v>
      </c>
      <c r="F48" s="10">
        <f t="shared" si="2"/>
        <v>1</v>
      </c>
      <c r="G48" s="10">
        <f t="shared" ca="1" si="3"/>
        <v>0.8779669716185865</v>
      </c>
      <c r="H48" s="10">
        <f t="shared" ca="1" si="4"/>
        <v>28</v>
      </c>
      <c r="I48" s="33" t="s">
        <v>49</v>
      </c>
      <c r="J48" s="33" t="s">
        <v>187</v>
      </c>
      <c r="K48" s="33">
        <v>75</v>
      </c>
      <c r="L48" s="33">
        <v>1</v>
      </c>
      <c r="M48" s="70" t="s">
        <v>219</v>
      </c>
      <c r="N48" s="33">
        <v>1</v>
      </c>
      <c r="O48" s="33"/>
      <c r="P48" s="34" t="s">
        <v>220</v>
      </c>
      <c r="Q48" s="34"/>
    </row>
    <row r="49" spans="1:17" s="98" customFormat="1" ht="14.45" customHeight="1" x14ac:dyDescent="0.15">
      <c r="A49" s="98">
        <f t="shared" ca="1" si="0"/>
        <v>23</v>
      </c>
      <c r="B49" s="98">
        <f t="shared" si="1"/>
        <v>0</v>
      </c>
      <c r="C49" s="99"/>
      <c r="D49" s="99"/>
      <c r="E49" s="100">
        <f t="shared" ca="1" si="5"/>
        <v>0.9083853626400058</v>
      </c>
      <c r="F49" s="100">
        <f t="shared" si="2"/>
        <v>1</v>
      </c>
      <c r="G49" s="100">
        <f t="shared" ca="1" si="3"/>
        <v>0.9083853626400058</v>
      </c>
      <c r="H49" s="100">
        <f t="shared" ca="1" si="4"/>
        <v>23</v>
      </c>
      <c r="I49" s="87" t="s">
        <v>49</v>
      </c>
      <c r="J49" s="87" t="s">
        <v>187</v>
      </c>
      <c r="K49" s="87">
        <v>75</v>
      </c>
      <c r="L49" s="87">
        <v>2</v>
      </c>
      <c r="M49" s="88" t="s">
        <v>221</v>
      </c>
      <c r="N49" s="87">
        <v>2</v>
      </c>
      <c r="O49" s="87"/>
      <c r="P49" s="82" t="s">
        <v>78</v>
      </c>
      <c r="Q49" s="82"/>
    </row>
    <row r="50" spans="1:17" s="98" customFormat="1" ht="14.45" customHeight="1" x14ac:dyDescent="0.15">
      <c r="A50" s="98">
        <f t="shared" ca="1" si="0"/>
        <v>154</v>
      </c>
      <c r="B50" s="98">
        <f t="shared" si="1"/>
        <v>0</v>
      </c>
      <c r="C50" s="99"/>
      <c r="D50" s="99"/>
      <c r="E50" s="100">
        <f t="shared" ca="1" si="5"/>
        <v>0.39549098323293075</v>
      </c>
      <c r="F50" s="100">
        <f t="shared" si="2"/>
        <v>1</v>
      </c>
      <c r="G50" s="100">
        <f t="shared" ca="1" si="3"/>
        <v>0.39549098323293075</v>
      </c>
      <c r="H50" s="100">
        <f t="shared" ca="1" si="4"/>
        <v>154</v>
      </c>
      <c r="I50" s="87" t="s">
        <v>49</v>
      </c>
      <c r="J50" s="87" t="s">
        <v>187</v>
      </c>
      <c r="K50" s="87">
        <v>75</v>
      </c>
      <c r="L50" s="87">
        <v>3</v>
      </c>
      <c r="M50" s="88" t="s">
        <v>222</v>
      </c>
      <c r="N50" s="87">
        <v>3</v>
      </c>
      <c r="O50" s="87"/>
      <c r="P50" s="82" t="s">
        <v>77</v>
      </c>
      <c r="Q50" s="82"/>
    </row>
    <row r="51" spans="1:17" s="98" customFormat="1" ht="14.45" customHeight="1" x14ac:dyDescent="0.15">
      <c r="A51" s="9">
        <f t="shared" ca="1" si="0"/>
        <v>20</v>
      </c>
      <c r="B51" s="9">
        <f t="shared" si="1"/>
        <v>0</v>
      </c>
      <c r="C51" s="99"/>
      <c r="D51" s="99"/>
      <c r="E51" s="10">
        <f t="shared" ca="1" si="5"/>
        <v>0.9254149648851796</v>
      </c>
      <c r="F51" s="10">
        <f t="shared" si="2"/>
        <v>1</v>
      </c>
      <c r="G51" s="10">
        <f t="shared" ca="1" si="3"/>
        <v>0.9254149648851796</v>
      </c>
      <c r="H51" s="10">
        <f t="shared" ca="1" si="4"/>
        <v>20</v>
      </c>
      <c r="I51" s="33" t="s">
        <v>49</v>
      </c>
      <c r="J51" s="33" t="s">
        <v>187</v>
      </c>
      <c r="K51" s="33">
        <v>75</v>
      </c>
      <c r="L51" s="33">
        <v>4</v>
      </c>
      <c r="M51" s="84" t="s">
        <v>223</v>
      </c>
      <c r="N51" s="33">
        <v>4</v>
      </c>
      <c r="O51" s="33"/>
      <c r="P51" s="34" t="s">
        <v>79</v>
      </c>
      <c r="Q51" s="34"/>
    </row>
    <row r="52" spans="1:17" s="98" customFormat="1" ht="14.45" customHeight="1" x14ac:dyDescent="0.15">
      <c r="A52" s="9">
        <f t="shared" ca="1" si="0"/>
        <v>157</v>
      </c>
      <c r="B52" s="9">
        <f t="shared" si="1"/>
        <v>0</v>
      </c>
      <c r="C52" s="99"/>
      <c r="D52" s="99"/>
      <c r="E52" s="10">
        <f t="shared" ca="1" si="5"/>
        <v>0.39089506197826773</v>
      </c>
      <c r="F52" s="10">
        <f t="shared" si="2"/>
        <v>1</v>
      </c>
      <c r="G52" s="10">
        <f t="shared" ca="1" si="3"/>
        <v>0.39089506197826773</v>
      </c>
      <c r="H52" s="10">
        <f t="shared" ca="1" si="4"/>
        <v>157</v>
      </c>
      <c r="I52" s="33" t="s">
        <v>49</v>
      </c>
      <c r="J52" s="33" t="s">
        <v>187</v>
      </c>
      <c r="K52" s="33">
        <v>75</v>
      </c>
      <c r="L52" s="33">
        <v>5</v>
      </c>
      <c r="M52" s="84" t="s">
        <v>224</v>
      </c>
      <c r="N52" s="33">
        <v>5</v>
      </c>
      <c r="O52" s="33"/>
      <c r="P52" s="34" t="s">
        <v>80</v>
      </c>
      <c r="Q52" s="34"/>
    </row>
    <row r="53" spans="1:17" s="98" customFormat="1" ht="14.45" customHeight="1" x14ac:dyDescent="0.15">
      <c r="A53" s="9">
        <f t="shared" ca="1" si="0"/>
        <v>2</v>
      </c>
      <c r="B53" s="9">
        <f t="shared" si="1"/>
        <v>0</v>
      </c>
      <c r="C53" s="99"/>
      <c r="D53" s="99"/>
      <c r="E53" s="10">
        <f t="shared" ca="1" si="5"/>
        <v>0.96881712003068288</v>
      </c>
      <c r="F53" s="10">
        <f t="shared" si="2"/>
        <v>1</v>
      </c>
      <c r="G53" s="10">
        <f t="shared" ca="1" si="3"/>
        <v>0.96881712003068288</v>
      </c>
      <c r="H53" s="10">
        <f t="shared" ca="1" si="4"/>
        <v>2</v>
      </c>
      <c r="I53" s="87" t="s">
        <v>49</v>
      </c>
      <c r="J53" s="87" t="s">
        <v>187</v>
      </c>
      <c r="K53" s="102">
        <v>75</v>
      </c>
      <c r="L53" s="102">
        <v>6</v>
      </c>
      <c r="M53" s="88" t="s">
        <v>225</v>
      </c>
      <c r="N53" s="87">
        <v>6</v>
      </c>
      <c r="O53" s="87"/>
      <c r="P53" s="88" t="s">
        <v>179</v>
      </c>
      <c r="Q53" s="82"/>
    </row>
    <row r="54" spans="1:17" s="98" customFormat="1" ht="14.45" customHeight="1" x14ac:dyDescent="0.15">
      <c r="A54" s="9">
        <f t="shared" ca="1" si="0"/>
        <v>101</v>
      </c>
      <c r="B54" s="9">
        <f t="shared" si="1"/>
        <v>0</v>
      </c>
      <c r="C54" s="99"/>
      <c r="D54" s="99"/>
      <c r="E54" s="10">
        <f t="shared" ca="1" si="5"/>
        <v>0.59409298966181812</v>
      </c>
      <c r="F54" s="10">
        <f t="shared" si="2"/>
        <v>1</v>
      </c>
      <c r="G54" s="10">
        <f t="shared" ca="1" si="3"/>
        <v>0.59409298966181812</v>
      </c>
      <c r="H54" s="10">
        <f t="shared" ca="1" si="4"/>
        <v>101</v>
      </c>
      <c r="I54" s="33" t="s">
        <v>49</v>
      </c>
      <c r="J54" s="33" t="s">
        <v>187</v>
      </c>
      <c r="K54" s="33">
        <v>75</v>
      </c>
      <c r="L54" s="33">
        <v>7</v>
      </c>
      <c r="M54" s="70" t="s">
        <v>226</v>
      </c>
      <c r="N54" s="33">
        <v>7</v>
      </c>
      <c r="O54" s="33"/>
      <c r="P54" s="70" t="s">
        <v>227</v>
      </c>
      <c r="Q54" s="34"/>
    </row>
    <row r="55" spans="1:17" s="98" customFormat="1" ht="14.45" customHeight="1" x14ac:dyDescent="0.15">
      <c r="A55" s="9">
        <f t="shared" ca="1" si="0"/>
        <v>181</v>
      </c>
      <c r="B55" s="9">
        <f t="shared" si="1"/>
        <v>0</v>
      </c>
      <c r="C55" s="99"/>
      <c r="D55" s="99"/>
      <c r="E55" s="10">
        <f t="shared" ca="1" si="5"/>
        <v>0.28464418071222497</v>
      </c>
      <c r="F55" s="10">
        <f t="shared" si="2"/>
        <v>1</v>
      </c>
      <c r="G55" s="10">
        <f t="shared" ca="1" si="3"/>
        <v>0.28464418071222497</v>
      </c>
      <c r="H55" s="10">
        <f t="shared" ca="1" si="4"/>
        <v>181</v>
      </c>
      <c r="I55" s="33" t="s">
        <v>49</v>
      </c>
      <c r="J55" s="33" t="s">
        <v>187</v>
      </c>
      <c r="K55" s="33">
        <v>75</v>
      </c>
      <c r="L55" s="33">
        <v>8</v>
      </c>
      <c r="M55" s="70" t="s">
        <v>228</v>
      </c>
      <c r="N55" s="33">
        <v>8</v>
      </c>
      <c r="O55" s="33"/>
      <c r="P55" s="70" t="s">
        <v>229</v>
      </c>
      <c r="Q55" s="34"/>
    </row>
    <row r="56" spans="1:17" s="98" customFormat="1" ht="14.45" customHeight="1" x14ac:dyDescent="0.15">
      <c r="A56" s="9">
        <f t="shared" ca="1" si="0"/>
        <v>218</v>
      </c>
      <c r="B56" s="9">
        <f t="shared" si="1"/>
        <v>0</v>
      </c>
      <c r="C56" s="99"/>
      <c r="D56" s="99"/>
      <c r="E56" s="10">
        <f t="shared" ca="1" si="5"/>
        <v>9.8487766647143538E-2</v>
      </c>
      <c r="F56" s="10">
        <f t="shared" si="2"/>
        <v>1</v>
      </c>
      <c r="G56" s="10">
        <f t="shared" ca="1" si="3"/>
        <v>9.8487766647143538E-2</v>
      </c>
      <c r="H56" s="10">
        <f t="shared" ca="1" si="4"/>
        <v>218</v>
      </c>
      <c r="I56" s="33" t="s">
        <v>49</v>
      </c>
      <c r="J56" s="33" t="s">
        <v>187</v>
      </c>
      <c r="K56" s="33">
        <v>75</v>
      </c>
      <c r="L56" s="33">
        <v>9</v>
      </c>
      <c r="M56" s="70" t="s">
        <v>230</v>
      </c>
      <c r="N56" s="33">
        <v>9</v>
      </c>
      <c r="O56" s="33"/>
      <c r="P56" s="70" t="s">
        <v>231</v>
      </c>
      <c r="Q56" s="34"/>
    </row>
    <row r="57" spans="1:17" s="98" customFormat="1" ht="14.45" customHeight="1" x14ac:dyDescent="0.15">
      <c r="A57" s="9">
        <f t="shared" ca="1" si="0"/>
        <v>85</v>
      </c>
      <c r="B57" s="9">
        <f t="shared" si="1"/>
        <v>0</v>
      </c>
      <c r="C57" s="99"/>
      <c r="D57" s="99"/>
      <c r="E57" s="10">
        <f t="shared" ca="1" si="5"/>
        <v>0.64744030053315149</v>
      </c>
      <c r="F57" s="10">
        <f t="shared" si="2"/>
        <v>1</v>
      </c>
      <c r="G57" s="10">
        <f t="shared" ca="1" si="3"/>
        <v>0.64744030053315149</v>
      </c>
      <c r="H57" s="10">
        <f t="shared" ca="1" si="4"/>
        <v>85</v>
      </c>
      <c r="I57" s="33" t="s">
        <v>49</v>
      </c>
      <c r="J57" s="33" t="s">
        <v>187</v>
      </c>
      <c r="K57" s="33">
        <v>75</v>
      </c>
      <c r="L57" s="33">
        <v>10</v>
      </c>
      <c r="M57" s="70" t="s">
        <v>232</v>
      </c>
      <c r="N57" s="33">
        <v>10</v>
      </c>
      <c r="O57" s="33"/>
      <c r="P57" s="70" t="s">
        <v>233</v>
      </c>
      <c r="Q57" s="34"/>
    </row>
    <row r="58" spans="1:17" s="98" customFormat="1" ht="14.45" customHeight="1" x14ac:dyDescent="0.15">
      <c r="A58" s="9">
        <f t="shared" ca="1" si="0"/>
        <v>66</v>
      </c>
      <c r="B58" s="9">
        <f t="shared" si="1"/>
        <v>0</v>
      </c>
      <c r="C58" s="99"/>
      <c r="D58" s="99"/>
      <c r="E58" s="10">
        <f t="shared" ca="1" si="5"/>
        <v>0.72842632313855293</v>
      </c>
      <c r="F58" s="10">
        <f t="shared" si="2"/>
        <v>1</v>
      </c>
      <c r="G58" s="10">
        <f t="shared" ca="1" si="3"/>
        <v>0.72842632313855293</v>
      </c>
      <c r="H58" s="10">
        <f t="shared" ca="1" si="4"/>
        <v>66</v>
      </c>
      <c r="I58" s="33" t="s">
        <v>49</v>
      </c>
      <c r="J58" s="33" t="s">
        <v>187</v>
      </c>
      <c r="K58" s="33">
        <v>75</v>
      </c>
      <c r="L58" s="33">
        <v>11</v>
      </c>
      <c r="M58" s="70" t="s">
        <v>234</v>
      </c>
      <c r="N58" s="33">
        <v>11</v>
      </c>
      <c r="O58" s="33"/>
      <c r="P58" s="70" t="s">
        <v>235</v>
      </c>
      <c r="Q58" s="34" t="s">
        <v>236</v>
      </c>
    </row>
    <row r="59" spans="1:17" s="98" customFormat="1" ht="14.45" customHeight="1" x14ac:dyDescent="0.15">
      <c r="A59" s="9">
        <f t="shared" ca="1" si="0"/>
        <v>198</v>
      </c>
      <c r="B59" s="9">
        <f t="shared" si="1"/>
        <v>0</v>
      </c>
      <c r="C59" s="99"/>
      <c r="D59" s="99"/>
      <c r="E59" s="10">
        <f t="shared" ca="1" si="5"/>
        <v>0.18475488390418815</v>
      </c>
      <c r="F59" s="10">
        <f t="shared" si="2"/>
        <v>1</v>
      </c>
      <c r="G59" s="10">
        <f t="shared" ca="1" si="3"/>
        <v>0.18475488390418815</v>
      </c>
      <c r="H59" s="10">
        <f t="shared" ca="1" si="4"/>
        <v>198</v>
      </c>
      <c r="I59" s="33" t="s">
        <v>49</v>
      </c>
      <c r="J59" s="33" t="s">
        <v>187</v>
      </c>
      <c r="K59" s="33">
        <v>75</v>
      </c>
      <c r="L59" s="33">
        <v>12</v>
      </c>
      <c r="M59" s="70" t="s">
        <v>237</v>
      </c>
      <c r="N59" s="33">
        <v>12</v>
      </c>
      <c r="O59" s="33"/>
      <c r="P59" s="70" t="s">
        <v>238</v>
      </c>
      <c r="Q59" s="34" t="s">
        <v>236</v>
      </c>
    </row>
    <row r="60" spans="1:17" s="98" customFormat="1" ht="14.45" customHeight="1" x14ac:dyDescent="0.15">
      <c r="A60" s="9">
        <f t="shared" ca="1" si="0"/>
        <v>232</v>
      </c>
      <c r="B60" s="9">
        <f t="shared" si="1"/>
        <v>0</v>
      </c>
      <c r="C60" s="99"/>
      <c r="D60" s="99"/>
      <c r="E60" s="10">
        <f t="shared" ca="1" si="5"/>
        <v>5.7359436155609234E-2</v>
      </c>
      <c r="F60" s="10">
        <f t="shared" si="2"/>
        <v>1</v>
      </c>
      <c r="G60" s="10">
        <f t="shared" ca="1" si="3"/>
        <v>5.7359436155609234E-2</v>
      </c>
      <c r="H60" s="10">
        <f t="shared" ca="1" si="4"/>
        <v>232</v>
      </c>
      <c r="I60" s="33" t="s">
        <v>49</v>
      </c>
      <c r="J60" s="33" t="s">
        <v>187</v>
      </c>
      <c r="K60" s="33">
        <v>75</v>
      </c>
      <c r="L60" s="33">
        <v>13</v>
      </c>
      <c r="M60" s="70" t="s">
        <v>239</v>
      </c>
      <c r="N60" s="33">
        <v>13</v>
      </c>
      <c r="O60" s="33"/>
      <c r="P60" s="70" t="s">
        <v>240</v>
      </c>
      <c r="Q60" s="34" t="s">
        <v>236</v>
      </c>
    </row>
    <row r="61" spans="1:17" s="98" customFormat="1" ht="14.45" customHeight="1" x14ac:dyDescent="0.15">
      <c r="A61" s="9">
        <f t="shared" ca="1" si="0"/>
        <v>9</v>
      </c>
      <c r="B61" s="9">
        <f t="shared" si="1"/>
        <v>0</v>
      </c>
      <c r="C61" s="99"/>
      <c r="D61" s="99"/>
      <c r="E61" s="10">
        <f t="shared" ca="1" si="5"/>
        <v>0.95405771406061657</v>
      </c>
      <c r="F61" s="10">
        <f t="shared" si="2"/>
        <v>1</v>
      </c>
      <c r="G61" s="10">
        <f t="shared" ca="1" si="3"/>
        <v>0.95405771406061657</v>
      </c>
      <c r="H61" s="10">
        <f t="shared" ca="1" si="4"/>
        <v>9</v>
      </c>
      <c r="I61" s="33" t="s">
        <v>49</v>
      </c>
      <c r="J61" s="33" t="s">
        <v>187</v>
      </c>
      <c r="K61" s="33">
        <v>75</v>
      </c>
      <c r="L61" s="33">
        <v>14</v>
      </c>
      <c r="M61" s="70" t="s">
        <v>88</v>
      </c>
      <c r="N61" s="33">
        <v>14</v>
      </c>
      <c r="O61" s="33"/>
      <c r="P61" s="70" t="s">
        <v>89</v>
      </c>
      <c r="Q61" s="34" t="s">
        <v>90</v>
      </c>
    </row>
    <row r="62" spans="1:17" s="98" customFormat="1" ht="14.45" customHeight="1" x14ac:dyDescent="0.15">
      <c r="A62" s="9">
        <f t="shared" ca="1" si="0"/>
        <v>210</v>
      </c>
      <c r="B62" s="9">
        <f t="shared" si="1"/>
        <v>0</v>
      </c>
      <c r="C62" s="99"/>
      <c r="D62" s="99"/>
      <c r="E62" s="10">
        <f t="shared" ca="1" si="5"/>
        <v>0.12554841345177392</v>
      </c>
      <c r="F62" s="10">
        <f t="shared" si="2"/>
        <v>1</v>
      </c>
      <c r="G62" s="10">
        <f t="shared" ca="1" si="3"/>
        <v>0.12554841345177392</v>
      </c>
      <c r="H62" s="10">
        <f t="shared" ca="1" si="4"/>
        <v>210</v>
      </c>
      <c r="I62" s="33" t="s">
        <v>49</v>
      </c>
      <c r="J62" s="33" t="s">
        <v>187</v>
      </c>
      <c r="K62" s="33">
        <v>75</v>
      </c>
      <c r="L62" s="33">
        <v>15</v>
      </c>
      <c r="M62" s="70" t="s">
        <v>91</v>
      </c>
      <c r="N62" s="33">
        <v>15</v>
      </c>
      <c r="O62" s="33"/>
      <c r="P62" s="70" t="s">
        <v>92</v>
      </c>
      <c r="Q62" s="34" t="s">
        <v>90</v>
      </c>
    </row>
    <row r="63" spans="1:17" s="98" customFormat="1" ht="14.45" customHeight="1" x14ac:dyDescent="0.15">
      <c r="A63" s="9">
        <f t="shared" ca="1" si="0"/>
        <v>148</v>
      </c>
      <c r="B63" s="9">
        <f t="shared" si="1"/>
        <v>0</v>
      </c>
      <c r="C63" s="99"/>
      <c r="D63" s="99"/>
      <c r="E63" s="10">
        <f t="shared" ca="1" si="5"/>
        <v>0.42546009150470876</v>
      </c>
      <c r="F63" s="10">
        <f t="shared" si="2"/>
        <v>1</v>
      </c>
      <c r="G63" s="10">
        <f t="shared" ca="1" si="3"/>
        <v>0.42546009150470876</v>
      </c>
      <c r="H63" s="10">
        <f t="shared" ca="1" si="4"/>
        <v>148</v>
      </c>
      <c r="I63" s="33" t="s">
        <v>49</v>
      </c>
      <c r="J63" s="33" t="s">
        <v>187</v>
      </c>
      <c r="K63" s="33">
        <v>75</v>
      </c>
      <c r="L63" s="33">
        <v>16</v>
      </c>
      <c r="M63" s="70" t="s">
        <v>93</v>
      </c>
      <c r="N63" s="33">
        <v>16</v>
      </c>
      <c r="O63" s="33"/>
      <c r="P63" s="70" t="s">
        <v>94</v>
      </c>
      <c r="Q63" s="34" t="s">
        <v>90</v>
      </c>
    </row>
    <row r="64" spans="1:17" s="98" customFormat="1" ht="14.45" customHeight="1" x14ac:dyDescent="0.15">
      <c r="A64" s="9">
        <f t="shared" ca="1" si="0"/>
        <v>153</v>
      </c>
      <c r="B64" s="9">
        <f t="shared" si="1"/>
        <v>0</v>
      </c>
      <c r="C64" s="99"/>
      <c r="D64" s="99"/>
      <c r="E64" s="10">
        <f t="shared" ca="1" si="5"/>
        <v>0.39801126795207553</v>
      </c>
      <c r="F64" s="10">
        <f t="shared" si="2"/>
        <v>1</v>
      </c>
      <c r="G64" s="10">
        <f t="shared" ca="1" si="3"/>
        <v>0.39801126795207553</v>
      </c>
      <c r="H64" s="10">
        <f t="shared" ca="1" si="4"/>
        <v>153</v>
      </c>
      <c r="I64" s="33" t="s">
        <v>49</v>
      </c>
      <c r="J64" s="33" t="s">
        <v>187</v>
      </c>
      <c r="K64" s="33">
        <v>75</v>
      </c>
      <c r="L64" s="33">
        <v>17</v>
      </c>
      <c r="M64" s="70" t="s">
        <v>241</v>
      </c>
      <c r="N64" s="33">
        <v>17</v>
      </c>
      <c r="O64" s="33"/>
      <c r="P64" s="70" t="s">
        <v>45</v>
      </c>
      <c r="Q64" s="34" t="s">
        <v>115</v>
      </c>
    </row>
    <row r="65" spans="1:17" s="98" customFormat="1" ht="14.45" customHeight="1" x14ac:dyDescent="0.15">
      <c r="A65" s="9">
        <f t="shared" ca="1" si="0"/>
        <v>22</v>
      </c>
      <c r="B65" s="9">
        <f t="shared" si="1"/>
        <v>0</v>
      </c>
      <c r="C65" s="99"/>
      <c r="D65" s="99"/>
      <c r="E65" s="10">
        <f t="shared" ca="1" si="5"/>
        <v>0.91127475499695498</v>
      </c>
      <c r="F65" s="10">
        <f t="shared" si="2"/>
        <v>1</v>
      </c>
      <c r="G65" s="10">
        <f t="shared" ca="1" si="3"/>
        <v>0.91127475499695498</v>
      </c>
      <c r="H65" s="10">
        <f t="shared" ca="1" si="4"/>
        <v>22</v>
      </c>
      <c r="I65" s="33" t="s">
        <v>49</v>
      </c>
      <c r="J65" s="33" t="s">
        <v>187</v>
      </c>
      <c r="K65" s="33">
        <v>75</v>
      </c>
      <c r="L65" s="33">
        <v>18</v>
      </c>
      <c r="M65" s="70" t="s">
        <v>95</v>
      </c>
      <c r="N65" s="33">
        <v>18</v>
      </c>
      <c r="O65" s="33"/>
      <c r="P65" s="70" t="s">
        <v>96</v>
      </c>
      <c r="Q65" s="34" t="s">
        <v>115</v>
      </c>
    </row>
    <row r="66" spans="1:17" s="98" customFormat="1" ht="14.45" customHeight="1" x14ac:dyDescent="0.15">
      <c r="A66" s="9">
        <f t="shared" ca="1" si="0"/>
        <v>114</v>
      </c>
      <c r="B66" s="9">
        <f t="shared" si="1"/>
        <v>0</v>
      </c>
      <c r="C66" s="99"/>
      <c r="D66" s="99"/>
      <c r="E66" s="10">
        <f t="shared" ca="1" si="5"/>
        <v>0.5495289429372523</v>
      </c>
      <c r="F66" s="10">
        <f t="shared" si="2"/>
        <v>1</v>
      </c>
      <c r="G66" s="10">
        <f t="shared" ca="1" si="3"/>
        <v>0.5495289429372523</v>
      </c>
      <c r="H66" s="10">
        <f t="shared" ca="1" si="4"/>
        <v>114</v>
      </c>
      <c r="I66" s="33" t="s">
        <v>49</v>
      </c>
      <c r="J66" s="33" t="s">
        <v>187</v>
      </c>
      <c r="K66" s="33">
        <v>75</v>
      </c>
      <c r="L66" s="33">
        <v>19</v>
      </c>
      <c r="M66" s="70" t="s">
        <v>242</v>
      </c>
      <c r="N66" s="33">
        <v>19</v>
      </c>
      <c r="O66" s="33"/>
      <c r="P66" s="70" t="s">
        <v>243</v>
      </c>
      <c r="Q66" s="34"/>
    </row>
    <row r="67" spans="1:17" s="98" customFormat="1" ht="14.45" customHeight="1" x14ac:dyDescent="0.15">
      <c r="A67" s="9">
        <f t="shared" ca="1" si="0"/>
        <v>128</v>
      </c>
      <c r="B67" s="9">
        <f t="shared" si="1"/>
        <v>0</v>
      </c>
      <c r="C67" s="99"/>
      <c r="D67" s="99"/>
      <c r="E67" s="10">
        <f t="shared" ca="1" si="5"/>
        <v>0.50314657592596068</v>
      </c>
      <c r="F67" s="10">
        <f t="shared" si="2"/>
        <v>1</v>
      </c>
      <c r="G67" s="10">
        <f t="shared" ca="1" si="3"/>
        <v>0.50314657592596068</v>
      </c>
      <c r="H67" s="10">
        <f t="shared" ca="1" si="4"/>
        <v>128</v>
      </c>
      <c r="I67" s="33" t="s">
        <v>49</v>
      </c>
      <c r="J67" s="33" t="s">
        <v>187</v>
      </c>
      <c r="K67" s="33">
        <v>75</v>
      </c>
      <c r="L67" s="33">
        <v>20</v>
      </c>
      <c r="M67" s="70" t="s">
        <v>244</v>
      </c>
      <c r="N67" s="33">
        <v>20</v>
      </c>
      <c r="O67" s="33"/>
      <c r="P67" s="70" t="s">
        <v>245</v>
      </c>
      <c r="Q67" s="34"/>
    </row>
    <row r="68" spans="1:17" s="98" customFormat="1" ht="14.45" customHeight="1" x14ac:dyDescent="0.15">
      <c r="A68" s="9">
        <f t="shared" ca="1" si="0"/>
        <v>227</v>
      </c>
      <c r="B68" s="9">
        <f t="shared" si="1"/>
        <v>0</v>
      </c>
      <c r="C68" s="99"/>
      <c r="D68" s="99"/>
      <c r="E68" s="10">
        <f t="shared" ca="1" si="5"/>
        <v>7.6874105041264573E-2</v>
      </c>
      <c r="F68" s="10">
        <f t="shared" si="2"/>
        <v>1</v>
      </c>
      <c r="G68" s="10">
        <f t="shared" ca="1" si="3"/>
        <v>7.6874105041264573E-2</v>
      </c>
      <c r="H68" s="10">
        <f t="shared" ca="1" si="4"/>
        <v>227</v>
      </c>
      <c r="I68" s="33" t="s">
        <v>49</v>
      </c>
      <c r="J68" s="33" t="s">
        <v>187</v>
      </c>
      <c r="K68" s="33">
        <v>75</v>
      </c>
      <c r="L68" s="33">
        <v>21</v>
      </c>
      <c r="M68" s="70" t="s">
        <v>246</v>
      </c>
      <c r="N68" s="33">
        <v>21</v>
      </c>
      <c r="O68" s="33"/>
      <c r="P68" s="70" t="s">
        <v>247</v>
      </c>
      <c r="Q68" s="34" t="s">
        <v>248</v>
      </c>
    </row>
    <row r="69" spans="1:17" s="98" customFormat="1" ht="14.45" customHeight="1" x14ac:dyDescent="0.15">
      <c r="A69" s="9">
        <f t="shared" ca="1" si="0"/>
        <v>117</v>
      </c>
      <c r="B69" s="9">
        <f t="shared" si="1"/>
        <v>0</v>
      </c>
      <c r="C69" s="99"/>
      <c r="D69" s="99"/>
      <c r="E69" s="10">
        <f t="shared" ca="1" si="5"/>
        <v>0.53784643120910303</v>
      </c>
      <c r="F69" s="10">
        <f t="shared" si="2"/>
        <v>1</v>
      </c>
      <c r="G69" s="10">
        <f t="shared" ca="1" si="3"/>
        <v>0.53784643120910303</v>
      </c>
      <c r="H69" s="10">
        <f t="shared" ca="1" si="4"/>
        <v>117</v>
      </c>
      <c r="I69" s="33" t="s">
        <v>49</v>
      </c>
      <c r="J69" s="33" t="s">
        <v>187</v>
      </c>
      <c r="K69" s="33">
        <v>75</v>
      </c>
      <c r="L69" s="33">
        <v>22</v>
      </c>
      <c r="M69" s="70" t="s">
        <v>249</v>
      </c>
      <c r="N69" s="33">
        <v>22</v>
      </c>
      <c r="O69" s="33"/>
      <c r="P69" s="70" t="s">
        <v>48</v>
      </c>
      <c r="Q69" s="34"/>
    </row>
    <row r="70" spans="1:17" s="98" customFormat="1" ht="14.45" customHeight="1" x14ac:dyDescent="0.15">
      <c r="A70" s="9">
        <f t="shared" ca="1" si="0"/>
        <v>174</v>
      </c>
      <c r="B70" s="9">
        <f t="shared" si="1"/>
        <v>0</v>
      </c>
      <c r="C70" s="99"/>
      <c r="D70" s="99"/>
      <c r="E70" s="10">
        <f t="shared" ca="1" si="5"/>
        <v>0.30134252484342616</v>
      </c>
      <c r="F70" s="10">
        <f t="shared" si="2"/>
        <v>1</v>
      </c>
      <c r="G70" s="10">
        <f t="shared" ca="1" si="3"/>
        <v>0.30134252484342616</v>
      </c>
      <c r="H70" s="10">
        <f t="shared" ca="1" si="4"/>
        <v>174</v>
      </c>
      <c r="I70" s="33" t="s">
        <v>49</v>
      </c>
      <c r="J70" s="33" t="s">
        <v>187</v>
      </c>
      <c r="K70" s="33">
        <v>75</v>
      </c>
      <c r="L70" s="33">
        <v>23</v>
      </c>
      <c r="M70" s="70" t="s">
        <v>250</v>
      </c>
      <c r="N70" s="33">
        <v>23</v>
      </c>
      <c r="O70" s="33"/>
      <c r="P70" s="70" t="s">
        <v>251</v>
      </c>
      <c r="Q70" s="34"/>
    </row>
    <row r="71" spans="1:17" s="98" customFormat="1" ht="14.45" customHeight="1" x14ac:dyDescent="0.15">
      <c r="A71" s="9">
        <f t="shared" ca="1" si="0"/>
        <v>67</v>
      </c>
      <c r="B71" s="9">
        <f t="shared" si="1"/>
        <v>0</v>
      </c>
      <c r="C71" s="99"/>
      <c r="D71" s="99"/>
      <c r="E71" s="10">
        <f t="shared" ca="1" si="5"/>
        <v>0.72815009750248982</v>
      </c>
      <c r="F71" s="10">
        <f t="shared" si="2"/>
        <v>1</v>
      </c>
      <c r="G71" s="10">
        <f t="shared" ca="1" si="3"/>
        <v>0.72815009750248982</v>
      </c>
      <c r="H71" s="10">
        <f t="shared" ca="1" si="4"/>
        <v>67</v>
      </c>
      <c r="I71" s="33" t="s">
        <v>49</v>
      </c>
      <c r="J71" s="33" t="s">
        <v>187</v>
      </c>
      <c r="K71" s="33">
        <v>75</v>
      </c>
      <c r="L71" s="33">
        <v>24</v>
      </c>
      <c r="M71" s="70" t="s">
        <v>252</v>
      </c>
      <c r="N71" s="33">
        <v>24</v>
      </c>
      <c r="O71" s="33"/>
      <c r="P71" s="70" t="s">
        <v>253</v>
      </c>
      <c r="Q71" s="34"/>
    </row>
    <row r="72" spans="1:17" s="98" customFormat="1" ht="14.45" customHeight="1" x14ac:dyDescent="0.15">
      <c r="A72" s="9">
        <f t="shared" ca="1" si="0"/>
        <v>172</v>
      </c>
      <c r="B72" s="9">
        <f t="shared" si="1"/>
        <v>0</v>
      </c>
      <c r="C72" s="99"/>
      <c r="D72" s="99"/>
      <c r="E72" s="10">
        <f t="shared" ca="1" si="5"/>
        <v>0.30523632934379052</v>
      </c>
      <c r="F72" s="10">
        <f t="shared" si="2"/>
        <v>1</v>
      </c>
      <c r="G72" s="10">
        <f t="shared" ca="1" si="3"/>
        <v>0.30523632934379052</v>
      </c>
      <c r="H72" s="10">
        <f t="shared" ca="1" si="4"/>
        <v>172</v>
      </c>
      <c r="I72" s="33" t="s">
        <v>49</v>
      </c>
      <c r="J72" s="33" t="s">
        <v>187</v>
      </c>
      <c r="K72" s="33">
        <v>75</v>
      </c>
      <c r="L72" s="33">
        <v>25</v>
      </c>
      <c r="M72" s="70" t="s">
        <v>254</v>
      </c>
      <c r="N72" s="33">
        <v>25</v>
      </c>
      <c r="O72" s="33" t="s">
        <v>255</v>
      </c>
      <c r="P72" s="70" t="s">
        <v>256</v>
      </c>
      <c r="Q72" s="34"/>
    </row>
    <row r="73" spans="1:17" s="98" customFormat="1" ht="14.45" customHeight="1" x14ac:dyDescent="0.15">
      <c r="A73" s="9">
        <f t="shared" ca="1" si="0"/>
        <v>93</v>
      </c>
      <c r="B73" s="9">
        <f t="shared" si="1"/>
        <v>0</v>
      </c>
      <c r="C73" s="99"/>
      <c r="D73" s="99"/>
      <c r="E73" s="10">
        <f t="shared" ca="1" si="5"/>
        <v>0.62486602228788013</v>
      </c>
      <c r="F73" s="10">
        <f t="shared" si="2"/>
        <v>1</v>
      </c>
      <c r="G73" s="10">
        <f t="shared" ca="1" si="3"/>
        <v>0.62486602228788013</v>
      </c>
      <c r="H73" s="10">
        <f t="shared" ca="1" si="4"/>
        <v>93</v>
      </c>
      <c r="I73" s="33" t="s">
        <v>49</v>
      </c>
      <c r="J73" s="33" t="s">
        <v>187</v>
      </c>
      <c r="K73" s="33">
        <v>75</v>
      </c>
      <c r="L73" s="33">
        <v>26</v>
      </c>
      <c r="M73" s="70" t="s">
        <v>257</v>
      </c>
      <c r="N73" s="33">
        <v>26</v>
      </c>
      <c r="O73" s="33"/>
      <c r="P73" s="70" t="s">
        <v>258</v>
      </c>
      <c r="Q73" s="34"/>
    </row>
    <row r="74" spans="1:17" s="98" customFormat="1" ht="14.45" customHeight="1" x14ac:dyDescent="0.15">
      <c r="A74" s="9">
        <f t="shared" ca="1" si="0"/>
        <v>211</v>
      </c>
      <c r="B74" s="9">
        <f t="shared" si="1"/>
        <v>0</v>
      </c>
      <c r="C74" s="99"/>
      <c r="D74" s="99"/>
      <c r="E74" s="10">
        <f t="shared" ca="1" si="5"/>
        <v>0.11676632620757543</v>
      </c>
      <c r="F74" s="10">
        <f t="shared" si="2"/>
        <v>1</v>
      </c>
      <c r="G74" s="10">
        <f t="shared" ca="1" si="3"/>
        <v>0.11676632620757543</v>
      </c>
      <c r="H74" s="10">
        <f t="shared" ca="1" si="4"/>
        <v>211</v>
      </c>
      <c r="I74" s="33" t="s">
        <v>49</v>
      </c>
      <c r="J74" s="33" t="s">
        <v>187</v>
      </c>
      <c r="K74" s="33">
        <v>75</v>
      </c>
      <c r="L74" s="33">
        <v>27</v>
      </c>
      <c r="M74" s="70" t="s">
        <v>259</v>
      </c>
      <c r="N74" s="33">
        <v>27</v>
      </c>
      <c r="O74" s="33"/>
      <c r="P74" s="70" t="s">
        <v>97</v>
      </c>
      <c r="Q74" s="34"/>
    </row>
    <row r="75" spans="1:17" s="98" customFormat="1" ht="14.45" customHeight="1" x14ac:dyDescent="0.15">
      <c r="A75" s="9">
        <f t="shared" ca="1" si="0"/>
        <v>30</v>
      </c>
      <c r="B75" s="9">
        <f t="shared" si="1"/>
        <v>0</v>
      </c>
      <c r="C75" s="99"/>
      <c r="D75" s="99"/>
      <c r="E75" s="10">
        <f t="shared" ca="1" si="5"/>
        <v>0.87318599875349523</v>
      </c>
      <c r="F75" s="10">
        <f t="shared" ref="F75:F138" si="6">IF($C$8=C75,1,0)</f>
        <v>1</v>
      </c>
      <c r="G75" s="10">
        <f t="shared" ref="G75:G138" ca="1" si="7">E75*F75</f>
        <v>0.87318599875349523</v>
      </c>
      <c r="H75" s="10">
        <f t="shared" ca="1" si="4"/>
        <v>30</v>
      </c>
      <c r="I75" s="33" t="s">
        <v>49</v>
      </c>
      <c r="J75" s="33" t="s">
        <v>187</v>
      </c>
      <c r="K75" s="33">
        <v>75</v>
      </c>
      <c r="L75" s="33">
        <v>28</v>
      </c>
      <c r="M75" s="70" t="s">
        <v>260</v>
      </c>
      <c r="N75" s="33">
        <v>28</v>
      </c>
      <c r="O75" s="33"/>
      <c r="P75" s="70" t="s">
        <v>261</v>
      </c>
      <c r="Q75" s="34"/>
    </row>
    <row r="76" spans="1:17" s="98" customFormat="1" ht="14.45" customHeight="1" x14ac:dyDescent="0.15">
      <c r="A76" s="9">
        <f t="shared" ref="A76:A139" ca="1" si="8">C76*1000+H76</f>
        <v>166</v>
      </c>
      <c r="B76" s="9">
        <f t="shared" ref="B76:B139" si="9">C76*1000+D76</f>
        <v>0</v>
      </c>
      <c r="C76" s="99"/>
      <c r="D76" s="99"/>
      <c r="E76" s="10">
        <f t="shared" ref="E76:E139" ca="1" si="10">RAND()</f>
        <v>0.35126833148903613</v>
      </c>
      <c r="F76" s="10">
        <f t="shared" si="6"/>
        <v>1</v>
      </c>
      <c r="G76" s="10">
        <f t="shared" ca="1" si="7"/>
        <v>0.35126833148903613</v>
      </c>
      <c r="H76" s="10">
        <f t="shared" ca="1" si="4"/>
        <v>166</v>
      </c>
      <c r="I76" s="33" t="s">
        <v>49</v>
      </c>
      <c r="J76" s="33" t="s">
        <v>187</v>
      </c>
      <c r="K76" s="33">
        <v>75</v>
      </c>
      <c r="L76" s="33">
        <v>29</v>
      </c>
      <c r="M76" s="70" t="s">
        <v>262</v>
      </c>
      <c r="N76" s="33">
        <v>29</v>
      </c>
      <c r="O76" s="33" t="s">
        <v>263</v>
      </c>
      <c r="P76" s="70" t="s">
        <v>264</v>
      </c>
      <c r="Q76" s="34"/>
    </row>
    <row r="77" spans="1:17" s="98" customFormat="1" ht="14.45" customHeight="1" x14ac:dyDescent="0.15">
      <c r="A77" s="9">
        <f t="shared" ca="1" si="8"/>
        <v>35</v>
      </c>
      <c r="B77" s="9">
        <f t="shared" si="9"/>
        <v>0</v>
      </c>
      <c r="C77" s="99"/>
      <c r="D77" s="99"/>
      <c r="E77" s="10">
        <f t="shared" ca="1" si="10"/>
        <v>0.84150433354679099</v>
      </c>
      <c r="F77" s="10">
        <f t="shared" si="6"/>
        <v>1</v>
      </c>
      <c r="G77" s="10">
        <f t="shared" ca="1" si="7"/>
        <v>0.84150433354679099</v>
      </c>
      <c r="H77" s="10">
        <f t="shared" ref="H77:H140" ca="1" si="11">RANK(G77,G$11:G$344)</f>
        <v>35</v>
      </c>
      <c r="I77" s="33" t="s">
        <v>49</v>
      </c>
      <c r="J77" s="33" t="s">
        <v>187</v>
      </c>
      <c r="K77" s="33">
        <v>75</v>
      </c>
      <c r="L77" s="33">
        <v>30</v>
      </c>
      <c r="M77" s="70" t="s">
        <v>265</v>
      </c>
      <c r="N77" s="33">
        <v>30</v>
      </c>
      <c r="O77" s="33"/>
      <c r="P77" s="70" t="s">
        <v>266</v>
      </c>
      <c r="Q77" s="34"/>
    </row>
    <row r="78" spans="1:17" s="98" customFormat="1" ht="14.45" customHeight="1" x14ac:dyDescent="0.15">
      <c r="A78" s="9">
        <f t="shared" ca="1" si="8"/>
        <v>162</v>
      </c>
      <c r="B78" s="9">
        <f t="shared" si="9"/>
        <v>0</v>
      </c>
      <c r="C78" s="99"/>
      <c r="D78" s="99"/>
      <c r="E78" s="10">
        <f t="shared" ca="1" si="10"/>
        <v>0.37745105914839505</v>
      </c>
      <c r="F78" s="10">
        <f t="shared" si="6"/>
        <v>1</v>
      </c>
      <c r="G78" s="10">
        <f t="shared" ca="1" si="7"/>
        <v>0.37745105914839505</v>
      </c>
      <c r="H78" s="10">
        <f t="shared" ca="1" si="11"/>
        <v>162</v>
      </c>
      <c r="I78" s="33" t="s">
        <v>49</v>
      </c>
      <c r="J78" s="33" t="s">
        <v>187</v>
      </c>
      <c r="K78" s="33">
        <v>75</v>
      </c>
      <c r="L78" s="33">
        <v>31</v>
      </c>
      <c r="M78" s="70" t="s">
        <v>267</v>
      </c>
      <c r="N78" s="33">
        <v>31</v>
      </c>
      <c r="O78" s="33"/>
      <c r="P78" s="70" t="s">
        <v>149</v>
      </c>
      <c r="Q78" s="34"/>
    </row>
    <row r="79" spans="1:17" s="98" customFormat="1" ht="14.45" customHeight="1" x14ac:dyDescent="0.15">
      <c r="A79" s="9">
        <f t="shared" ca="1" si="8"/>
        <v>84</v>
      </c>
      <c r="B79" s="9">
        <f t="shared" si="9"/>
        <v>0</v>
      </c>
      <c r="C79" s="99"/>
      <c r="D79" s="99"/>
      <c r="E79" s="10">
        <f t="shared" ca="1" si="10"/>
        <v>0.64750503757959754</v>
      </c>
      <c r="F79" s="10">
        <f t="shared" si="6"/>
        <v>1</v>
      </c>
      <c r="G79" s="10">
        <f t="shared" ca="1" si="7"/>
        <v>0.64750503757959754</v>
      </c>
      <c r="H79" s="10">
        <f t="shared" ca="1" si="11"/>
        <v>84</v>
      </c>
      <c r="I79" s="33" t="s">
        <v>49</v>
      </c>
      <c r="J79" s="33" t="s">
        <v>187</v>
      </c>
      <c r="K79" s="33">
        <v>75</v>
      </c>
      <c r="L79" s="33">
        <v>32</v>
      </c>
      <c r="M79" s="70" t="s">
        <v>268</v>
      </c>
      <c r="N79" s="33">
        <v>32</v>
      </c>
      <c r="O79" s="33"/>
      <c r="P79" s="70" t="s">
        <v>100</v>
      </c>
      <c r="Q79" s="34" t="s">
        <v>269</v>
      </c>
    </row>
    <row r="80" spans="1:17" s="98" customFormat="1" ht="14.45" customHeight="1" x14ac:dyDescent="0.15">
      <c r="A80" s="9">
        <f t="shared" ca="1" si="8"/>
        <v>113</v>
      </c>
      <c r="B80" s="9">
        <f t="shared" si="9"/>
        <v>0</v>
      </c>
      <c r="C80" s="99"/>
      <c r="D80" s="99"/>
      <c r="E80" s="10">
        <f t="shared" ca="1" si="10"/>
        <v>0.55611133743709673</v>
      </c>
      <c r="F80" s="10">
        <f t="shared" si="6"/>
        <v>1</v>
      </c>
      <c r="G80" s="10">
        <f t="shared" ca="1" si="7"/>
        <v>0.55611133743709673</v>
      </c>
      <c r="H80" s="10">
        <f t="shared" ca="1" si="11"/>
        <v>113</v>
      </c>
      <c r="I80" s="33" t="s">
        <v>49</v>
      </c>
      <c r="J80" s="33" t="s">
        <v>187</v>
      </c>
      <c r="K80" s="33">
        <v>75</v>
      </c>
      <c r="L80" s="33">
        <v>33</v>
      </c>
      <c r="M80" s="70" t="s">
        <v>270</v>
      </c>
      <c r="N80" s="33">
        <v>33</v>
      </c>
      <c r="O80" s="33"/>
      <c r="P80" s="70" t="s">
        <v>99</v>
      </c>
      <c r="Q80" s="34" t="s">
        <v>269</v>
      </c>
    </row>
    <row r="81" spans="1:17" s="98" customFormat="1" ht="14.45" customHeight="1" x14ac:dyDescent="0.15">
      <c r="A81" s="98">
        <f t="shared" ca="1" si="8"/>
        <v>56</v>
      </c>
      <c r="B81" s="98">
        <f t="shared" si="9"/>
        <v>0</v>
      </c>
      <c r="C81" s="99"/>
      <c r="D81" s="99"/>
      <c r="E81" s="100">
        <f t="shared" ca="1" si="10"/>
        <v>0.76136762125331692</v>
      </c>
      <c r="F81" s="100">
        <f t="shared" si="6"/>
        <v>1</v>
      </c>
      <c r="G81" s="100">
        <f t="shared" ca="1" si="7"/>
        <v>0.76136762125331692</v>
      </c>
      <c r="H81" s="100">
        <f t="shared" ca="1" si="11"/>
        <v>56</v>
      </c>
      <c r="I81" s="87" t="s">
        <v>49</v>
      </c>
      <c r="J81" s="87" t="s">
        <v>187</v>
      </c>
      <c r="K81" s="87">
        <v>75</v>
      </c>
      <c r="L81" s="87">
        <v>34</v>
      </c>
      <c r="M81" s="88" t="s">
        <v>271</v>
      </c>
      <c r="N81" s="87">
        <v>34</v>
      </c>
      <c r="O81" s="87"/>
      <c r="P81" s="88" t="s">
        <v>272</v>
      </c>
      <c r="Q81" s="82"/>
    </row>
    <row r="82" spans="1:17" s="98" customFormat="1" ht="14.45" customHeight="1" x14ac:dyDescent="0.15">
      <c r="A82" s="9">
        <f t="shared" ca="1" si="8"/>
        <v>115</v>
      </c>
      <c r="B82" s="9">
        <f t="shared" si="9"/>
        <v>0</v>
      </c>
      <c r="C82" s="99"/>
      <c r="D82" s="99"/>
      <c r="E82" s="10">
        <f t="shared" ca="1" si="10"/>
        <v>0.54941328405629974</v>
      </c>
      <c r="F82" s="10">
        <f t="shared" si="6"/>
        <v>1</v>
      </c>
      <c r="G82" s="10">
        <f t="shared" ca="1" si="7"/>
        <v>0.54941328405629974</v>
      </c>
      <c r="H82" s="10">
        <f t="shared" ca="1" si="11"/>
        <v>115</v>
      </c>
      <c r="I82" s="33" t="s">
        <v>49</v>
      </c>
      <c r="J82" s="33" t="s">
        <v>187</v>
      </c>
      <c r="K82" s="33">
        <v>75</v>
      </c>
      <c r="L82" s="33">
        <v>35</v>
      </c>
      <c r="M82" s="70" t="s">
        <v>273</v>
      </c>
      <c r="N82" s="33">
        <v>35</v>
      </c>
      <c r="O82" s="33"/>
      <c r="P82" s="70" t="s">
        <v>116</v>
      </c>
      <c r="Q82" s="34"/>
    </row>
    <row r="83" spans="1:17" s="98" customFormat="1" ht="14.45" customHeight="1" x14ac:dyDescent="0.15">
      <c r="A83" s="98">
        <f t="shared" ca="1" si="8"/>
        <v>16</v>
      </c>
      <c r="B83" s="98">
        <f t="shared" si="9"/>
        <v>0</v>
      </c>
      <c r="C83" s="99"/>
      <c r="D83" s="99"/>
      <c r="E83" s="100">
        <f t="shared" ca="1" si="10"/>
        <v>0.94168678627346247</v>
      </c>
      <c r="F83" s="100">
        <f t="shared" si="6"/>
        <v>1</v>
      </c>
      <c r="G83" s="100">
        <f t="shared" ca="1" si="7"/>
        <v>0.94168678627346247</v>
      </c>
      <c r="H83" s="10">
        <f t="shared" ca="1" si="11"/>
        <v>16</v>
      </c>
      <c r="I83" s="87" t="s">
        <v>49</v>
      </c>
      <c r="J83" s="87" t="s">
        <v>187</v>
      </c>
      <c r="K83" s="102">
        <v>75</v>
      </c>
      <c r="L83" s="102">
        <v>36</v>
      </c>
      <c r="M83" s="88" t="s">
        <v>274</v>
      </c>
      <c r="N83" s="87">
        <v>36</v>
      </c>
      <c r="O83" s="87"/>
      <c r="P83" s="88" t="s">
        <v>152</v>
      </c>
      <c r="Q83" s="82"/>
    </row>
    <row r="84" spans="1:17" s="98" customFormat="1" ht="14.45" customHeight="1" x14ac:dyDescent="0.15">
      <c r="A84" s="9">
        <f t="shared" ca="1" si="8"/>
        <v>18</v>
      </c>
      <c r="B84" s="9">
        <f t="shared" si="9"/>
        <v>0</v>
      </c>
      <c r="C84" s="99"/>
      <c r="D84" s="99"/>
      <c r="E84" s="10">
        <f t="shared" ca="1" si="10"/>
        <v>0.9401536021235839</v>
      </c>
      <c r="F84" s="10">
        <f t="shared" si="6"/>
        <v>1</v>
      </c>
      <c r="G84" s="10">
        <f t="shared" ca="1" si="7"/>
        <v>0.9401536021235839</v>
      </c>
      <c r="H84" s="10">
        <f t="shared" ca="1" si="11"/>
        <v>18</v>
      </c>
      <c r="I84" s="33" t="s">
        <v>49</v>
      </c>
      <c r="J84" s="33" t="s">
        <v>187</v>
      </c>
      <c r="K84" s="33">
        <v>75</v>
      </c>
      <c r="L84" s="33">
        <v>37</v>
      </c>
      <c r="M84" s="70" t="s">
        <v>275</v>
      </c>
      <c r="N84" s="33">
        <v>37</v>
      </c>
      <c r="O84" s="33"/>
      <c r="P84" s="70" t="s">
        <v>276</v>
      </c>
      <c r="Q84" s="34"/>
    </row>
    <row r="85" spans="1:17" s="98" customFormat="1" ht="14.45" customHeight="1" x14ac:dyDescent="0.15">
      <c r="A85" s="103">
        <f t="shared" ca="1" si="8"/>
        <v>168</v>
      </c>
      <c r="B85" s="103">
        <f t="shared" si="9"/>
        <v>0</v>
      </c>
      <c r="C85" s="99"/>
      <c r="D85" s="99"/>
      <c r="E85" s="104">
        <f t="shared" ca="1" si="10"/>
        <v>0.33995394859837935</v>
      </c>
      <c r="F85" s="104">
        <f t="shared" si="6"/>
        <v>1</v>
      </c>
      <c r="G85" s="104">
        <f t="shared" ca="1" si="7"/>
        <v>0.33995394859837935</v>
      </c>
      <c r="H85" s="104">
        <f t="shared" ca="1" si="11"/>
        <v>168</v>
      </c>
      <c r="I85" s="89"/>
      <c r="J85" s="89"/>
      <c r="K85" s="89"/>
      <c r="L85" s="158" t="s">
        <v>506</v>
      </c>
      <c r="M85" s="95"/>
      <c r="N85" s="89"/>
      <c r="O85" s="89"/>
      <c r="P85" s="95"/>
      <c r="Q85" s="96"/>
    </row>
    <row r="86" spans="1:17" s="98" customFormat="1" ht="14.45" customHeight="1" x14ac:dyDescent="0.15">
      <c r="A86" s="103">
        <f t="shared" ca="1" si="8"/>
        <v>240</v>
      </c>
      <c r="B86" s="103">
        <f t="shared" si="9"/>
        <v>0</v>
      </c>
      <c r="C86" s="99"/>
      <c r="D86" s="99"/>
      <c r="E86" s="104">
        <f t="shared" ca="1" si="10"/>
        <v>3.2219210758918981E-2</v>
      </c>
      <c r="F86" s="104">
        <f t="shared" si="6"/>
        <v>1</v>
      </c>
      <c r="G86" s="104">
        <f t="shared" ca="1" si="7"/>
        <v>3.2219210758918981E-2</v>
      </c>
      <c r="H86" s="104">
        <f t="shared" ca="1" si="11"/>
        <v>240</v>
      </c>
      <c r="I86" s="89"/>
      <c r="J86" s="89"/>
      <c r="K86" s="89"/>
      <c r="L86" s="155" t="s">
        <v>507</v>
      </c>
      <c r="M86" s="95"/>
      <c r="N86" s="89"/>
      <c r="O86" s="89"/>
      <c r="P86" s="95"/>
      <c r="Q86" s="96"/>
    </row>
    <row r="87" spans="1:17" s="98" customFormat="1" ht="14.45" customHeight="1" x14ac:dyDescent="0.15">
      <c r="A87" s="9">
        <f t="shared" ca="1" si="8"/>
        <v>44</v>
      </c>
      <c r="B87" s="9">
        <f t="shared" si="9"/>
        <v>0</v>
      </c>
      <c r="C87" s="99"/>
      <c r="D87" s="99"/>
      <c r="E87" s="10">
        <f t="shared" ca="1" si="10"/>
        <v>0.81829895822455245</v>
      </c>
      <c r="F87" s="10">
        <f t="shared" si="6"/>
        <v>1</v>
      </c>
      <c r="G87" s="10">
        <f t="shared" ca="1" si="7"/>
        <v>0.81829895822455245</v>
      </c>
      <c r="H87" s="10">
        <f t="shared" ca="1" si="11"/>
        <v>44</v>
      </c>
      <c r="I87" s="33" t="s">
        <v>49</v>
      </c>
      <c r="J87" s="33" t="s">
        <v>187</v>
      </c>
      <c r="K87" s="33">
        <v>76</v>
      </c>
      <c r="L87" s="33">
        <v>1</v>
      </c>
      <c r="M87" s="70" t="s">
        <v>277</v>
      </c>
      <c r="N87" s="33">
        <v>1</v>
      </c>
      <c r="O87" s="33"/>
      <c r="P87" s="70" t="s">
        <v>278</v>
      </c>
      <c r="Q87" s="34" t="s">
        <v>39</v>
      </c>
    </row>
    <row r="88" spans="1:17" s="98" customFormat="1" ht="14.45" customHeight="1" x14ac:dyDescent="0.15">
      <c r="A88" s="9">
        <f t="shared" ca="1" si="8"/>
        <v>95</v>
      </c>
      <c r="B88" s="9">
        <f t="shared" si="9"/>
        <v>0</v>
      </c>
      <c r="C88" s="99"/>
      <c r="D88" s="99"/>
      <c r="E88" s="10">
        <f t="shared" ca="1" si="10"/>
        <v>0.62387767026525787</v>
      </c>
      <c r="F88" s="10">
        <f t="shared" si="6"/>
        <v>1</v>
      </c>
      <c r="G88" s="10">
        <f t="shared" ca="1" si="7"/>
        <v>0.62387767026525787</v>
      </c>
      <c r="H88" s="10">
        <f t="shared" ca="1" si="11"/>
        <v>95</v>
      </c>
      <c r="I88" s="33" t="s">
        <v>49</v>
      </c>
      <c r="J88" s="33" t="s">
        <v>187</v>
      </c>
      <c r="K88" s="33">
        <v>76</v>
      </c>
      <c r="L88" s="33">
        <v>2</v>
      </c>
      <c r="M88" s="70" t="s">
        <v>279</v>
      </c>
      <c r="N88" s="33">
        <v>2</v>
      </c>
      <c r="O88" s="33"/>
      <c r="P88" s="70" t="s">
        <v>280</v>
      </c>
      <c r="Q88" s="34" t="s">
        <v>138</v>
      </c>
    </row>
    <row r="89" spans="1:17" s="98" customFormat="1" ht="14.45" customHeight="1" x14ac:dyDescent="0.15">
      <c r="A89" s="9">
        <f t="shared" ca="1" si="8"/>
        <v>228</v>
      </c>
      <c r="B89" s="9">
        <f t="shared" si="9"/>
        <v>0</v>
      </c>
      <c r="C89" s="99"/>
      <c r="D89" s="99"/>
      <c r="E89" s="10">
        <f t="shared" ca="1" si="10"/>
        <v>6.9644370341939488E-2</v>
      </c>
      <c r="F89" s="10">
        <f t="shared" si="6"/>
        <v>1</v>
      </c>
      <c r="G89" s="10">
        <f t="shared" ca="1" si="7"/>
        <v>6.9644370341939488E-2</v>
      </c>
      <c r="H89" s="10">
        <f t="shared" ca="1" si="11"/>
        <v>228</v>
      </c>
      <c r="I89" s="33" t="s">
        <v>49</v>
      </c>
      <c r="J89" s="33" t="s">
        <v>187</v>
      </c>
      <c r="K89" s="33">
        <v>76</v>
      </c>
      <c r="L89" s="33">
        <v>3</v>
      </c>
      <c r="M89" s="70" t="s">
        <v>281</v>
      </c>
      <c r="N89" s="33">
        <v>3</v>
      </c>
      <c r="O89" s="33"/>
      <c r="P89" s="70" t="s">
        <v>282</v>
      </c>
      <c r="Q89" s="34" t="s">
        <v>283</v>
      </c>
    </row>
    <row r="90" spans="1:17" s="98" customFormat="1" ht="14.45" customHeight="1" x14ac:dyDescent="0.15">
      <c r="A90" s="9">
        <f t="shared" ca="1" si="8"/>
        <v>42</v>
      </c>
      <c r="B90" s="9">
        <f t="shared" si="9"/>
        <v>0</v>
      </c>
      <c r="C90" s="99"/>
      <c r="D90" s="99"/>
      <c r="E90" s="10">
        <f t="shared" ca="1" si="10"/>
        <v>0.8219622776523211</v>
      </c>
      <c r="F90" s="10">
        <f t="shared" si="6"/>
        <v>1</v>
      </c>
      <c r="G90" s="10">
        <f t="shared" ca="1" si="7"/>
        <v>0.8219622776523211</v>
      </c>
      <c r="H90" s="10">
        <f t="shared" ca="1" si="11"/>
        <v>42</v>
      </c>
      <c r="I90" s="33" t="s">
        <v>49</v>
      </c>
      <c r="J90" s="33" t="s">
        <v>187</v>
      </c>
      <c r="K90" s="33">
        <v>76</v>
      </c>
      <c r="L90" s="33">
        <v>4</v>
      </c>
      <c r="M90" s="70" t="s">
        <v>101</v>
      </c>
      <c r="N90" s="33">
        <v>4</v>
      </c>
      <c r="O90" s="33"/>
      <c r="P90" s="70" t="s">
        <v>44</v>
      </c>
      <c r="Q90" s="34" t="s">
        <v>102</v>
      </c>
    </row>
    <row r="91" spans="1:17" s="98" customFormat="1" ht="14.45" customHeight="1" x14ac:dyDescent="0.15">
      <c r="A91" s="9">
        <f t="shared" ca="1" si="8"/>
        <v>182</v>
      </c>
      <c r="B91" s="9">
        <f t="shared" si="9"/>
        <v>0</v>
      </c>
      <c r="C91" s="99"/>
      <c r="D91" s="99"/>
      <c r="E91" s="10">
        <f t="shared" ca="1" si="10"/>
        <v>0.27940534799959549</v>
      </c>
      <c r="F91" s="10">
        <f t="shared" si="6"/>
        <v>1</v>
      </c>
      <c r="G91" s="10">
        <f t="shared" ca="1" si="7"/>
        <v>0.27940534799959549</v>
      </c>
      <c r="H91" s="10">
        <f t="shared" ca="1" si="11"/>
        <v>182</v>
      </c>
      <c r="I91" s="33" t="s">
        <v>49</v>
      </c>
      <c r="J91" s="33" t="s">
        <v>187</v>
      </c>
      <c r="K91" s="33">
        <v>76</v>
      </c>
      <c r="L91" s="33">
        <v>5</v>
      </c>
      <c r="M91" s="70" t="s">
        <v>284</v>
      </c>
      <c r="N91" s="33">
        <v>5</v>
      </c>
      <c r="O91" s="33"/>
      <c r="P91" s="70" t="s">
        <v>285</v>
      </c>
      <c r="Q91" s="34" t="s">
        <v>138</v>
      </c>
    </row>
    <row r="92" spans="1:17" s="98" customFormat="1" ht="14.45" customHeight="1" x14ac:dyDescent="0.15">
      <c r="A92" s="9">
        <f t="shared" ca="1" si="8"/>
        <v>58</v>
      </c>
      <c r="B92" s="9">
        <f t="shared" si="9"/>
        <v>0</v>
      </c>
      <c r="C92" s="99"/>
      <c r="D92" s="99"/>
      <c r="E92" s="10">
        <f t="shared" ca="1" si="10"/>
        <v>0.75893089830522231</v>
      </c>
      <c r="F92" s="10">
        <f t="shared" si="6"/>
        <v>1</v>
      </c>
      <c r="G92" s="10">
        <f t="shared" ca="1" si="7"/>
        <v>0.75893089830522231</v>
      </c>
      <c r="H92" s="10">
        <f t="shared" ca="1" si="11"/>
        <v>58</v>
      </c>
      <c r="I92" s="33" t="s">
        <v>49</v>
      </c>
      <c r="J92" s="33" t="s">
        <v>187</v>
      </c>
      <c r="K92" s="33">
        <v>76</v>
      </c>
      <c r="L92" s="33">
        <v>6</v>
      </c>
      <c r="M92" s="70" t="s">
        <v>286</v>
      </c>
      <c r="N92" s="33">
        <v>6</v>
      </c>
      <c r="O92" s="33"/>
      <c r="P92" s="70" t="s">
        <v>287</v>
      </c>
      <c r="Q92" s="34" t="s">
        <v>288</v>
      </c>
    </row>
    <row r="93" spans="1:17" s="98" customFormat="1" ht="14.45" customHeight="1" x14ac:dyDescent="0.15">
      <c r="A93" s="9">
        <f t="shared" ca="1" si="8"/>
        <v>242</v>
      </c>
      <c r="B93" s="9">
        <f t="shared" si="9"/>
        <v>0</v>
      </c>
      <c r="C93" s="99"/>
      <c r="D93" s="99"/>
      <c r="E93" s="10">
        <f t="shared" ca="1" si="10"/>
        <v>1.0548675078207337E-2</v>
      </c>
      <c r="F93" s="10">
        <f t="shared" si="6"/>
        <v>1</v>
      </c>
      <c r="G93" s="10">
        <f t="shared" ca="1" si="7"/>
        <v>1.0548675078207337E-2</v>
      </c>
      <c r="H93" s="10">
        <f t="shared" ca="1" si="11"/>
        <v>242</v>
      </c>
      <c r="I93" s="33" t="s">
        <v>49</v>
      </c>
      <c r="J93" s="33" t="s">
        <v>187</v>
      </c>
      <c r="K93" s="33">
        <v>76</v>
      </c>
      <c r="L93" s="33">
        <v>7</v>
      </c>
      <c r="M93" s="70" t="s">
        <v>289</v>
      </c>
      <c r="N93" s="33">
        <v>7</v>
      </c>
      <c r="O93" s="33"/>
      <c r="P93" s="70" t="s">
        <v>105</v>
      </c>
      <c r="Q93" s="34"/>
    </row>
    <row r="94" spans="1:17" s="98" customFormat="1" ht="14.45" customHeight="1" x14ac:dyDescent="0.15">
      <c r="A94" s="9">
        <f t="shared" ca="1" si="8"/>
        <v>77</v>
      </c>
      <c r="B94" s="9">
        <f t="shared" si="9"/>
        <v>0</v>
      </c>
      <c r="C94" s="99"/>
      <c r="D94" s="99"/>
      <c r="E94" s="10">
        <f t="shared" ca="1" si="10"/>
        <v>0.66756117874498166</v>
      </c>
      <c r="F94" s="10">
        <f t="shared" si="6"/>
        <v>1</v>
      </c>
      <c r="G94" s="10">
        <f t="shared" ca="1" si="7"/>
        <v>0.66756117874498166</v>
      </c>
      <c r="H94" s="10">
        <f t="shared" ca="1" si="11"/>
        <v>77</v>
      </c>
      <c r="I94" s="33" t="s">
        <v>49</v>
      </c>
      <c r="J94" s="33" t="s">
        <v>187</v>
      </c>
      <c r="K94" s="33">
        <v>76</v>
      </c>
      <c r="L94" s="33">
        <v>8</v>
      </c>
      <c r="M94" s="70" t="s">
        <v>290</v>
      </c>
      <c r="N94" s="33">
        <v>8</v>
      </c>
      <c r="O94" s="33"/>
      <c r="P94" s="70" t="s">
        <v>107</v>
      </c>
      <c r="Q94" s="34"/>
    </row>
    <row r="95" spans="1:17" s="98" customFormat="1" ht="14.45" customHeight="1" x14ac:dyDescent="0.15">
      <c r="A95" s="9">
        <f t="shared" ca="1" si="8"/>
        <v>103</v>
      </c>
      <c r="B95" s="9">
        <f t="shared" si="9"/>
        <v>0</v>
      </c>
      <c r="C95" s="99"/>
      <c r="D95" s="99"/>
      <c r="E95" s="10">
        <f t="shared" ca="1" si="10"/>
        <v>0.58169378070627831</v>
      </c>
      <c r="F95" s="10">
        <f t="shared" si="6"/>
        <v>1</v>
      </c>
      <c r="G95" s="10">
        <f t="shared" ca="1" si="7"/>
        <v>0.58169378070627831</v>
      </c>
      <c r="H95" s="10">
        <f t="shared" ca="1" si="11"/>
        <v>103</v>
      </c>
      <c r="I95" s="33" t="s">
        <v>49</v>
      </c>
      <c r="J95" s="33" t="s">
        <v>187</v>
      </c>
      <c r="K95" s="33">
        <v>76</v>
      </c>
      <c r="L95" s="33">
        <v>9</v>
      </c>
      <c r="M95" s="70" t="s">
        <v>291</v>
      </c>
      <c r="N95" s="33">
        <v>9</v>
      </c>
      <c r="O95" s="33"/>
      <c r="P95" s="70" t="s">
        <v>108</v>
      </c>
      <c r="Q95" s="34"/>
    </row>
    <row r="96" spans="1:17" s="98" customFormat="1" ht="14.45" customHeight="1" x14ac:dyDescent="0.15">
      <c r="A96" s="9">
        <f t="shared" ca="1" si="8"/>
        <v>165</v>
      </c>
      <c r="B96" s="9">
        <f t="shared" si="9"/>
        <v>0</v>
      </c>
      <c r="C96" s="99"/>
      <c r="D96" s="99"/>
      <c r="E96" s="10">
        <f t="shared" ca="1" si="10"/>
        <v>0.3562832406446651</v>
      </c>
      <c r="F96" s="10">
        <f t="shared" si="6"/>
        <v>1</v>
      </c>
      <c r="G96" s="10">
        <f t="shared" ca="1" si="7"/>
        <v>0.3562832406446651</v>
      </c>
      <c r="H96" s="10">
        <f t="shared" ca="1" si="11"/>
        <v>165</v>
      </c>
      <c r="I96" s="33" t="s">
        <v>49</v>
      </c>
      <c r="J96" s="33" t="s">
        <v>187</v>
      </c>
      <c r="K96" s="33">
        <v>76</v>
      </c>
      <c r="L96" s="33">
        <v>10</v>
      </c>
      <c r="M96" s="70" t="s">
        <v>292</v>
      </c>
      <c r="N96" s="33">
        <v>10</v>
      </c>
      <c r="O96" s="33"/>
      <c r="P96" s="70" t="s">
        <v>293</v>
      </c>
      <c r="Q96" s="34"/>
    </row>
    <row r="97" spans="1:17" s="98" customFormat="1" ht="14.45" customHeight="1" x14ac:dyDescent="0.15">
      <c r="A97" s="9">
        <f t="shared" ca="1" si="8"/>
        <v>199</v>
      </c>
      <c r="B97" s="9">
        <f t="shared" si="9"/>
        <v>0</v>
      </c>
      <c r="C97" s="99"/>
      <c r="D97" s="99"/>
      <c r="E97" s="10">
        <f t="shared" ca="1" si="10"/>
        <v>0.1760389594108559</v>
      </c>
      <c r="F97" s="10">
        <f t="shared" si="6"/>
        <v>1</v>
      </c>
      <c r="G97" s="10">
        <f t="shared" ca="1" si="7"/>
        <v>0.1760389594108559</v>
      </c>
      <c r="H97" s="10">
        <f t="shared" ca="1" si="11"/>
        <v>199</v>
      </c>
      <c r="I97" s="33" t="s">
        <v>49</v>
      </c>
      <c r="J97" s="33" t="s">
        <v>187</v>
      </c>
      <c r="K97" s="33">
        <v>76</v>
      </c>
      <c r="L97" s="33">
        <v>11</v>
      </c>
      <c r="M97" s="70" t="s">
        <v>294</v>
      </c>
      <c r="N97" s="33">
        <v>11</v>
      </c>
      <c r="O97" s="33"/>
      <c r="P97" s="70" t="s">
        <v>74</v>
      </c>
      <c r="Q97" s="34"/>
    </row>
    <row r="98" spans="1:17" s="98" customFormat="1" ht="14.45" customHeight="1" x14ac:dyDescent="0.15">
      <c r="A98" s="9">
        <f t="shared" ca="1" si="8"/>
        <v>49</v>
      </c>
      <c r="B98" s="9">
        <f t="shared" si="9"/>
        <v>0</v>
      </c>
      <c r="C98" s="99"/>
      <c r="D98" s="99"/>
      <c r="E98" s="10">
        <f t="shared" ca="1" si="10"/>
        <v>0.80306761331279242</v>
      </c>
      <c r="F98" s="10">
        <f t="shared" si="6"/>
        <v>1</v>
      </c>
      <c r="G98" s="10">
        <f t="shared" ca="1" si="7"/>
        <v>0.80306761331279242</v>
      </c>
      <c r="H98" s="10">
        <f t="shared" ca="1" si="11"/>
        <v>49</v>
      </c>
      <c r="I98" s="33" t="s">
        <v>49</v>
      </c>
      <c r="J98" s="33" t="s">
        <v>187</v>
      </c>
      <c r="K98" s="33">
        <v>76</v>
      </c>
      <c r="L98" s="33">
        <v>12</v>
      </c>
      <c r="M98" s="70" t="s">
        <v>295</v>
      </c>
      <c r="N98" s="33">
        <v>12</v>
      </c>
      <c r="O98" s="33"/>
      <c r="P98" s="70" t="s">
        <v>296</v>
      </c>
      <c r="Q98" s="34" t="s">
        <v>297</v>
      </c>
    </row>
    <row r="99" spans="1:17" s="98" customFormat="1" ht="14.45" customHeight="1" x14ac:dyDescent="0.15">
      <c r="A99" s="9">
        <f t="shared" ca="1" si="8"/>
        <v>36</v>
      </c>
      <c r="B99" s="9">
        <f t="shared" si="9"/>
        <v>0</v>
      </c>
      <c r="C99" s="99"/>
      <c r="D99" s="99"/>
      <c r="E99" s="10">
        <f t="shared" ca="1" si="10"/>
        <v>0.83908982522648035</v>
      </c>
      <c r="F99" s="10">
        <f t="shared" si="6"/>
        <v>1</v>
      </c>
      <c r="G99" s="10">
        <f t="shared" ca="1" si="7"/>
        <v>0.83908982522648035</v>
      </c>
      <c r="H99" s="10">
        <f t="shared" ca="1" si="11"/>
        <v>36</v>
      </c>
      <c r="I99" s="33" t="s">
        <v>49</v>
      </c>
      <c r="J99" s="33" t="s">
        <v>187</v>
      </c>
      <c r="K99" s="33">
        <v>76</v>
      </c>
      <c r="L99" s="33">
        <v>13</v>
      </c>
      <c r="M99" s="70" t="s">
        <v>298</v>
      </c>
      <c r="N99" s="33">
        <v>13</v>
      </c>
      <c r="O99" s="33"/>
      <c r="P99" s="70" t="s">
        <v>299</v>
      </c>
      <c r="Q99" s="34"/>
    </row>
    <row r="100" spans="1:17" s="98" customFormat="1" ht="14.45" customHeight="1" x14ac:dyDescent="0.15">
      <c r="A100" s="9">
        <f t="shared" ca="1" si="8"/>
        <v>17</v>
      </c>
      <c r="B100" s="9">
        <f t="shared" si="9"/>
        <v>0</v>
      </c>
      <c r="C100" s="99"/>
      <c r="D100" s="99"/>
      <c r="E100" s="10">
        <f t="shared" ca="1" si="10"/>
        <v>0.94034884489512582</v>
      </c>
      <c r="F100" s="10">
        <f t="shared" si="6"/>
        <v>1</v>
      </c>
      <c r="G100" s="10">
        <f t="shared" ca="1" si="7"/>
        <v>0.94034884489512582</v>
      </c>
      <c r="H100" s="10">
        <f t="shared" ca="1" si="11"/>
        <v>17</v>
      </c>
      <c r="I100" s="33" t="s">
        <v>49</v>
      </c>
      <c r="J100" s="33" t="s">
        <v>187</v>
      </c>
      <c r="K100" s="33">
        <v>76</v>
      </c>
      <c r="L100" s="33">
        <v>14</v>
      </c>
      <c r="M100" s="70" t="s">
        <v>300</v>
      </c>
      <c r="N100" s="33">
        <v>14</v>
      </c>
      <c r="O100" s="33"/>
      <c r="P100" s="70" t="s">
        <v>301</v>
      </c>
      <c r="Q100" s="34" t="s">
        <v>302</v>
      </c>
    </row>
    <row r="101" spans="1:17" s="98" customFormat="1" ht="14.45" customHeight="1" x14ac:dyDescent="0.15">
      <c r="A101" s="9">
        <f t="shared" ca="1" si="8"/>
        <v>125</v>
      </c>
      <c r="B101" s="9">
        <f t="shared" si="9"/>
        <v>0</v>
      </c>
      <c r="C101" s="99"/>
      <c r="D101" s="99"/>
      <c r="E101" s="10">
        <f t="shared" ca="1" si="10"/>
        <v>0.51464573963962779</v>
      </c>
      <c r="F101" s="10">
        <f t="shared" si="6"/>
        <v>1</v>
      </c>
      <c r="G101" s="10">
        <f t="shared" ca="1" si="7"/>
        <v>0.51464573963962779</v>
      </c>
      <c r="H101" s="10">
        <f t="shared" ca="1" si="11"/>
        <v>125</v>
      </c>
      <c r="I101" s="33" t="s">
        <v>49</v>
      </c>
      <c r="J101" s="33" t="s">
        <v>187</v>
      </c>
      <c r="K101" s="33">
        <v>76</v>
      </c>
      <c r="L101" s="33">
        <v>15</v>
      </c>
      <c r="M101" s="70" t="s">
        <v>303</v>
      </c>
      <c r="N101" s="33">
        <v>15</v>
      </c>
      <c r="O101" s="33"/>
      <c r="P101" s="70" t="s">
        <v>304</v>
      </c>
      <c r="Q101" s="34"/>
    </row>
    <row r="102" spans="1:17" s="98" customFormat="1" ht="14.45" customHeight="1" x14ac:dyDescent="0.15">
      <c r="A102" s="9">
        <f t="shared" ca="1" si="8"/>
        <v>131</v>
      </c>
      <c r="B102" s="9">
        <f t="shared" si="9"/>
        <v>0</v>
      </c>
      <c r="C102" s="99"/>
      <c r="D102" s="99"/>
      <c r="E102" s="10">
        <f t="shared" ca="1" si="10"/>
        <v>0.48698826796131733</v>
      </c>
      <c r="F102" s="10">
        <f t="shared" si="6"/>
        <v>1</v>
      </c>
      <c r="G102" s="10">
        <f t="shared" ca="1" si="7"/>
        <v>0.48698826796131733</v>
      </c>
      <c r="H102" s="10">
        <f t="shared" ca="1" si="11"/>
        <v>131</v>
      </c>
      <c r="I102" s="33" t="s">
        <v>49</v>
      </c>
      <c r="J102" s="33" t="s">
        <v>187</v>
      </c>
      <c r="K102" s="33">
        <v>76</v>
      </c>
      <c r="L102" s="33">
        <v>16</v>
      </c>
      <c r="M102" s="70" t="s">
        <v>305</v>
      </c>
      <c r="N102" s="33">
        <v>16</v>
      </c>
      <c r="O102" s="33"/>
      <c r="P102" s="70" t="s">
        <v>111</v>
      </c>
      <c r="Q102" s="34"/>
    </row>
    <row r="103" spans="1:17" s="98" customFormat="1" ht="14.45" customHeight="1" x14ac:dyDescent="0.15">
      <c r="A103" s="98">
        <f t="shared" ca="1" si="8"/>
        <v>152</v>
      </c>
      <c r="B103" s="98">
        <f t="shared" si="9"/>
        <v>0</v>
      </c>
      <c r="C103" s="99"/>
      <c r="D103" s="99"/>
      <c r="E103" s="100">
        <f t="shared" ca="1" si="10"/>
        <v>0.40896736202661632</v>
      </c>
      <c r="F103" s="100">
        <f t="shared" si="6"/>
        <v>1</v>
      </c>
      <c r="G103" s="100">
        <f t="shared" ca="1" si="7"/>
        <v>0.40896736202661632</v>
      </c>
      <c r="H103" s="100">
        <f t="shared" ca="1" si="11"/>
        <v>152</v>
      </c>
      <c r="I103" s="87" t="s">
        <v>49</v>
      </c>
      <c r="J103" s="87" t="s">
        <v>187</v>
      </c>
      <c r="K103" s="87">
        <v>76</v>
      </c>
      <c r="L103" s="87">
        <v>17</v>
      </c>
      <c r="M103" s="88" t="s">
        <v>306</v>
      </c>
      <c r="N103" s="87">
        <v>17</v>
      </c>
      <c r="O103" s="87"/>
      <c r="P103" s="88" t="s">
        <v>307</v>
      </c>
      <c r="Q103" s="82"/>
    </row>
    <row r="104" spans="1:17" s="98" customFormat="1" ht="14.45" customHeight="1" x14ac:dyDescent="0.15">
      <c r="A104" s="9">
        <f t="shared" ca="1" si="8"/>
        <v>65</v>
      </c>
      <c r="B104" s="9">
        <f t="shared" si="9"/>
        <v>0</v>
      </c>
      <c r="C104" s="99"/>
      <c r="D104" s="99"/>
      <c r="E104" s="10">
        <f t="shared" ca="1" si="10"/>
        <v>0.73669704470614439</v>
      </c>
      <c r="F104" s="10">
        <f t="shared" si="6"/>
        <v>1</v>
      </c>
      <c r="G104" s="10">
        <f t="shared" ca="1" si="7"/>
        <v>0.73669704470614439</v>
      </c>
      <c r="H104" s="10">
        <f t="shared" ca="1" si="11"/>
        <v>65</v>
      </c>
      <c r="I104" s="33" t="s">
        <v>49</v>
      </c>
      <c r="J104" s="33" t="s">
        <v>187</v>
      </c>
      <c r="K104" s="33">
        <v>76</v>
      </c>
      <c r="L104" s="33">
        <v>18</v>
      </c>
      <c r="M104" s="70" t="s">
        <v>308</v>
      </c>
      <c r="N104" s="33">
        <v>18</v>
      </c>
      <c r="O104" s="33"/>
      <c r="P104" s="70" t="s">
        <v>110</v>
      </c>
      <c r="Q104" s="34"/>
    </row>
    <row r="105" spans="1:17" s="98" customFormat="1" ht="14.45" customHeight="1" x14ac:dyDescent="0.15">
      <c r="A105" s="103">
        <f t="shared" ca="1" si="8"/>
        <v>97</v>
      </c>
      <c r="B105" s="103">
        <f t="shared" si="9"/>
        <v>0</v>
      </c>
      <c r="C105" s="99"/>
      <c r="D105" s="99"/>
      <c r="E105" s="104">
        <f t="shared" ca="1" si="10"/>
        <v>0.61434436227802669</v>
      </c>
      <c r="F105" s="104">
        <f t="shared" si="6"/>
        <v>1</v>
      </c>
      <c r="G105" s="104">
        <f t="shared" ca="1" si="7"/>
        <v>0.61434436227802669</v>
      </c>
      <c r="H105" s="104">
        <f t="shared" ca="1" si="11"/>
        <v>97</v>
      </c>
      <c r="I105" s="89"/>
      <c r="J105" s="89"/>
      <c r="K105" s="89"/>
      <c r="L105" s="158" t="s">
        <v>508</v>
      </c>
      <c r="M105" s="95"/>
      <c r="N105" s="89"/>
      <c r="O105" s="89"/>
      <c r="P105" s="95"/>
      <c r="Q105" s="96"/>
    </row>
    <row r="106" spans="1:17" s="98" customFormat="1" ht="14.45" customHeight="1" x14ac:dyDescent="0.15">
      <c r="A106" s="9">
        <f t="shared" ca="1" si="8"/>
        <v>186</v>
      </c>
      <c r="B106" s="9">
        <f t="shared" si="9"/>
        <v>0</v>
      </c>
      <c r="C106" s="99"/>
      <c r="D106" s="99"/>
      <c r="E106" s="10">
        <f t="shared" ca="1" si="10"/>
        <v>0.27196540227133259</v>
      </c>
      <c r="F106" s="10">
        <f t="shared" si="6"/>
        <v>1</v>
      </c>
      <c r="G106" s="10">
        <f t="shared" ca="1" si="7"/>
        <v>0.27196540227133259</v>
      </c>
      <c r="H106" s="10">
        <f t="shared" ca="1" si="11"/>
        <v>186</v>
      </c>
      <c r="I106" s="33" t="s">
        <v>49</v>
      </c>
      <c r="J106" s="33" t="s">
        <v>187</v>
      </c>
      <c r="K106" s="33">
        <v>76</v>
      </c>
      <c r="L106" s="33">
        <v>1</v>
      </c>
      <c r="M106" s="156" t="s">
        <v>502</v>
      </c>
      <c r="N106" s="33">
        <v>1</v>
      </c>
      <c r="O106" s="33"/>
      <c r="P106" s="70" t="s">
        <v>112</v>
      </c>
      <c r="Q106" s="34" t="s">
        <v>102</v>
      </c>
    </row>
    <row r="107" spans="1:17" s="98" customFormat="1" ht="14.45" customHeight="1" x14ac:dyDescent="0.15">
      <c r="A107" s="9">
        <f t="shared" ca="1" si="8"/>
        <v>123</v>
      </c>
      <c r="B107" s="9">
        <f t="shared" si="9"/>
        <v>0</v>
      </c>
      <c r="C107" s="99"/>
      <c r="D107" s="99"/>
      <c r="E107" s="10">
        <f t="shared" ca="1" si="10"/>
        <v>0.51531990382181714</v>
      </c>
      <c r="F107" s="10">
        <f t="shared" si="6"/>
        <v>1</v>
      </c>
      <c r="G107" s="10">
        <f t="shared" ca="1" si="7"/>
        <v>0.51531990382181714</v>
      </c>
      <c r="H107" s="10">
        <f t="shared" ca="1" si="11"/>
        <v>123</v>
      </c>
      <c r="I107" s="33" t="s">
        <v>49</v>
      </c>
      <c r="J107" s="33" t="s">
        <v>187</v>
      </c>
      <c r="K107" s="33">
        <v>76</v>
      </c>
      <c r="L107" s="33">
        <v>2</v>
      </c>
      <c r="M107" s="70" t="s">
        <v>309</v>
      </c>
      <c r="N107" s="33">
        <v>2</v>
      </c>
      <c r="O107" s="33"/>
      <c r="P107" s="70" t="s">
        <v>45</v>
      </c>
      <c r="Q107" s="34" t="s">
        <v>283</v>
      </c>
    </row>
    <row r="108" spans="1:17" s="98" customFormat="1" ht="14.45" customHeight="1" x14ac:dyDescent="0.15">
      <c r="A108" s="9">
        <f t="shared" ca="1" si="8"/>
        <v>19</v>
      </c>
      <c r="B108" s="9">
        <f t="shared" si="9"/>
        <v>0</v>
      </c>
      <c r="C108" s="99"/>
      <c r="D108" s="99"/>
      <c r="E108" s="10">
        <f t="shared" ca="1" si="10"/>
        <v>0.93146126460143575</v>
      </c>
      <c r="F108" s="10">
        <f t="shared" si="6"/>
        <v>1</v>
      </c>
      <c r="G108" s="10">
        <f t="shared" ca="1" si="7"/>
        <v>0.93146126460143575</v>
      </c>
      <c r="H108" s="10">
        <f t="shared" ca="1" si="11"/>
        <v>19</v>
      </c>
      <c r="I108" s="33" t="s">
        <v>49</v>
      </c>
      <c r="J108" s="33" t="s">
        <v>187</v>
      </c>
      <c r="K108" s="33">
        <v>76</v>
      </c>
      <c r="L108" s="33">
        <v>3</v>
      </c>
      <c r="M108" s="70" t="s">
        <v>310</v>
      </c>
      <c r="N108" s="33">
        <v>3</v>
      </c>
      <c r="O108" s="33"/>
      <c r="P108" s="70" t="s">
        <v>311</v>
      </c>
      <c r="Q108" s="34" t="s">
        <v>312</v>
      </c>
    </row>
    <row r="109" spans="1:17" s="98" customFormat="1" ht="14.45" customHeight="1" x14ac:dyDescent="0.15">
      <c r="A109" s="9">
        <f t="shared" ca="1" si="8"/>
        <v>196</v>
      </c>
      <c r="B109" s="9">
        <f t="shared" si="9"/>
        <v>0</v>
      </c>
      <c r="C109" s="99"/>
      <c r="D109" s="99"/>
      <c r="E109" s="10">
        <f t="shared" ca="1" si="10"/>
        <v>0.18831072065810162</v>
      </c>
      <c r="F109" s="10">
        <f t="shared" si="6"/>
        <v>1</v>
      </c>
      <c r="G109" s="10">
        <f t="shared" ca="1" si="7"/>
        <v>0.18831072065810162</v>
      </c>
      <c r="H109" s="10">
        <f t="shared" ca="1" si="11"/>
        <v>196</v>
      </c>
      <c r="I109" s="33" t="s">
        <v>49</v>
      </c>
      <c r="J109" s="33" t="s">
        <v>187</v>
      </c>
      <c r="K109" s="33">
        <v>76</v>
      </c>
      <c r="L109" s="33">
        <v>4</v>
      </c>
      <c r="M109" s="70" t="s">
        <v>113</v>
      </c>
      <c r="N109" s="33">
        <v>4</v>
      </c>
      <c r="O109" s="33"/>
      <c r="P109" s="70" t="s">
        <v>114</v>
      </c>
      <c r="Q109" s="34" t="s">
        <v>102</v>
      </c>
    </row>
    <row r="110" spans="1:17" s="98" customFormat="1" ht="14.45" customHeight="1" x14ac:dyDescent="0.15">
      <c r="A110" s="9">
        <f t="shared" ca="1" si="8"/>
        <v>7</v>
      </c>
      <c r="B110" s="9">
        <f t="shared" si="9"/>
        <v>0</v>
      </c>
      <c r="C110" s="99"/>
      <c r="D110" s="99"/>
      <c r="E110" s="10">
        <f t="shared" ca="1" si="10"/>
        <v>0.95711305570088268</v>
      </c>
      <c r="F110" s="10">
        <f t="shared" si="6"/>
        <v>1</v>
      </c>
      <c r="G110" s="10">
        <f t="shared" ca="1" si="7"/>
        <v>0.95711305570088268</v>
      </c>
      <c r="H110" s="10">
        <f t="shared" ca="1" si="11"/>
        <v>7</v>
      </c>
      <c r="I110" s="33" t="s">
        <v>49</v>
      </c>
      <c r="J110" s="33" t="s">
        <v>187</v>
      </c>
      <c r="K110" s="33">
        <v>76</v>
      </c>
      <c r="L110" s="33">
        <v>5</v>
      </c>
      <c r="M110" s="70" t="s">
        <v>313</v>
      </c>
      <c r="N110" s="33">
        <v>5</v>
      </c>
      <c r="O110" s="33"/>
      <c r="P110" s="70" t="s">
        <v>314</v>
      </c>
      <c r="Q110" s="34" t="s">
        <v>312</v>
      </c>
    </row>
    <row r="111" spans="1:17" s="98" customFormat="1" ht="14.45" customHeight="1" x14ac:dyDescent="0.15">
      <c r="A111" s="9">
        <f t="shared" ca="1" si="8"/>
        <v>170</v>
      </c>
      <c r="B111" s="9">
        <f t="shared" si="9"/>
        <v>0</v>
      </c>
      <c r="C111" s="99"/>
      <c r="D111" s="99"/>
      <c r="E111" s="10">
        <f t="shared" ca="1" si="10"/>
        <v>0.31834826069101885</v>
      </c>
      <c r="F111" s="10">
        <f t="shared" si="6"/>
        <v>1</v>
      </c>
      <c r="G111" s="10">
        <f t="shared" ca="1" si="7"/>
        <v>0.31834826069101885</v>
      </c>
      <c r="H111" s="10">
        <f t="shared" ca="1" si="11"/>
        <v>170</v>
      </c>
      <c r="I111" s="33" t="s">
        <v>49</v>
      </c>
      <c r="J111" s="33" t="s">
        <v>187</v>
      </c>
      <c r="K111" s="33">
        <v>76</v>
      </c>
      <c r="L111" s="33">
        <v>6</v>
      </c>
      <c r="M111" s="70" t="s">
        <v>315</v>
      </c>
      <c r="N111" s="33">
        <v>6</v>
      </c>
      <c r="O111" s="33"/>
      <c r="P111" s="70" t="s">
        <v>316</v>
      </c>
      <c r="Q111" s="34"/>
    </row>
    <row r="112" spans="1:17" s="98" customFormat="1" ht="14.45" customHeight="1" x14ac:dyDescent="0.15">
      <c r="A112" s="9">
        <f t="shared" ca="1" si="8"/>
        <v>26</v>
      </c>
      <c r="B112" s="9">
        <f t="shared" si="9"/>
        <v>0</v>
      </c>
      <c r="C112" s="99"/>
      <c r="D112" s="99"/>
      <c r="E112" s="10">
        <f t="shared" ca="1" si="10"/>
        <v>0.89177155860187318</v>
      </c>
      <c r="F112" s="10">
        <f t="shared" si="6"/>
        <v>1</v>
      </c>
      <c r="G112" s="10">
        <f t="shared" ca="1" si="7"/>
        <v>0.89177155860187318</v>
      </c>
      <c r="H112" s="10">
        <f t="shared" ca="1" si="11"/>
        <v>26</v>
      </c>
      <c r="I112" s="33" t="s">
        <v>49</v>
      </c>
      <c r="J112" s="33" t="s">
        <v>187</v>
      </c>
      <c r="K112" s="33">
        <v>76</v>
      </c>
      <c r="L112" s="33">
        <v>7</v>
      </c>
      <c r="M112" s="70" t="s">
        <v>317</v>
      </c>
      <c r="N112" s="33">
        <v>7</v>
      </c>
      <c r="O112" s="33"/>
      <c r="P112" s="70" t="s">
        <v>146</v>
      </c>
      <c r="Q112" s="34"/>
    </row>
    <row r="113" spans="1:17" s="98" customFormat="1" ht="14.45" customHeight="1" x14ac:dyDescent="0.15">
      <c r="A113" s="9">
        <f t="shared" ca="1" si="8"/>
        <v>194</v>
      </c>
      <c r="B113" s="9">
        <f t="shared" si="9"/>
        <v>0</v>
      </c>
      <c r="C113" s="99"/>
      <c r="D113" s="99"/>
      <c r="E113" s="10">
        <f t="shared" ca="1" si="10"/>
        <v>0.22074937787284821</v>
      </c>
      <c r="F113" s="10">
        <f t="shared" si="6"/>
        <v>1</v>
      </c>
      <c r="G113" s="10">
        <f t="shared" ca="1" si="7"/>
        <v>0.22074937787284821</v>
      </c>
      <c r="H113" s="10">
        <f t="shared" ca="1" si="11"/>
        <v>194</v>
      </c>
      <c r="I113" s="33" t="s">
        <v>49</v>
      </c>
      <c r="J113" s="33" t="s">
        <v>187</v>
      </c>
      <c r="K113" s="33">
        <v>76</v>
      </c>
      <c r="L113" s="33">
        <v>8</v>
      </c>
      <c r="M113" s="70" t="s">
        <v>318</v>
      </c>
      <c r="N113" s="33">
        <v>8</v>
      </c>
      <c r="O113" s="33"/>
      <c r="P113" s="70" t="s">
        <v>179</v>
      </c>
      <c r="Q113" s="34"/>
    </row>
    <row r="114" spans="1:17" s="98" customFormat="1" ht="14.45" customHeight="1" x14ac:dyDescent="0.15">
      <c r="A114" s="98">
        <f t="shared" ca="1" si="8"/>
        <v>149</v>
      </c>
      <c r="B114" s="98">
        <f t="shared" si="9"/>
        <v>0</v>
      </c>
      <c r="C114" s="99"/>
      <c r="D114" s="99"/>
      <c r="E114" s="100">
        <f t="shared" ca="1" si="10"/>
        <v>0.42244449398769413</v>
      </c>
      <c r="F114" s="100">
        <f t="shared" si="6"/>
        <v>1</v>
      </c>
      <c r="G114" s="100">
        <f t="shared" ca="1" si="7"/>
        <v>0.42244449398769413</v>
      </c>
      <c r="H114" s="100">
        <f t="shared" ca="1" si="11"/>
        <v>149</v>
      </c>
      <c r="I114" s="87" t="s">
        <v>49</v>
      </c>
      <c r="J114" s="87" t="s">
        <v>187</v>
      </c>
      <c r="K114" s="87">
        <v>76</v>
      </c>
      <c r="L114" s="87">
        <v>9</v>
      </c>
      <c r="M114" s="88" t="s">
        <v>319</v>
      </c>
      <c r="N114" s="87">
        <v>9</v>
      </c>
      <c r="O114" s="87"/>
      <c r="P114" s="88" t="s">
        <v>320</v>
      </c>
      <c r="Q114" s="82"/>
    </row>
    <row r="115" spans="1:17" s="98" customFormat="1" ht="14.45" customHeight="1" x14ac:dyDescent="0.15">
      <c r="A115" s="9">
        <f t="shared" ca="1" si="8"/>
        <v>78</v>
      </c>
      <c r="B115" s="9">
        <f t="shared" si="9"/>
        <v>0</v>
      </c>
      <c r="C115" s="99"/>
      <c r="D115" s="99"/>
      <c r="E115" s="10">
        <f t="shared" ca="1" si="10"/>
        <v>0.66676640519224128</v>
      </c>
      <c r="F115" s="10">
        <f t="shared" si="6"/>
        <v>1</v>
      </c>
      <c r="G115" s="10">
        <f t="shared" ca="1" si="7"/>
        <v>0.66676640519224128</v>
      </c>
      <c r="H115" s="10">
        <f t="shared" ca="1" si="11"/>
        <v>78</v>
      </c>
      <c r="I115" s="33" t="s">
        <v>49</v>
      </c>
      <c r="J115" s="33" t="s">
        <v>187</v>
      </c>
      <c r="K115" s="33">
        <v>76</v>
      </c>
      <c r="L115" s="33">
        <v>10</v>
      </c>
      <c r="M115" s="70" t="s">
        <v>321</v>
      </c>
      <c r="N115" s="33">
        <v>10</v>
      </c>
      <c r="O115" s="33"/>
      <c r="P115" s="70" t="s">
        <v>81</v>
      </c>
      <c r="Q115" s="34"/>
    </row>
    <row r="116" spans="1:17" s="98" customFormat="1" ht="14.45" customHeight="1" x14ac:dyDescent="0.15">
      <c r="A116" s="9">
        <f t="shared" ca="1" si="8"/>
        <v>5</v>
      </c>
      <c r="B116" s="9">
        <f t="shared" si="9"/>
        <v>0</v>
      </c>
      <c r="C116" s="99"/>
      <c r="D116" s="99"/>
      <c r="E116" s="10">
        <f t="shared" ca="1" si="10"/>
        <v>0.95970408808489283</v>
      </c>
      <c r="F116" s="10">
        <f t="shared" si="6"/>
        <v>1</v>
      </c>
      <c r="G116" s="10">
        <f t="shared" ca="1" si="7"/>
        <v>0.95970408808489283</v>
      </c>
      <c r="H116" s="10">
        <f t="shared" ca="1" si="11"/>
        <v>5</v>
      </c>
      <c r="I116" s="33" t="s">
        <v>49</v>
      </c>
      <c r="J116" s="33" t="s">
        <v>187</v>
      </c>
      <c r="K116" s="33">
        <v>76</v>
      </c>
      <c r="L116" s="33">
        <v>11</v>
      </c>
      <c r="M116" s="70" t="s">
        <v>322</v>
      </c>
      <c r="N116" s="33">
        <v>11</v>
      </c>
      <c r="O116" s="33"/>
      <c r="P116" s="70" t="s">
        <v>323</v>
      </c>
      <c r="Q116" s="34"/>
    </row>
    <row r="117" spans="1:17" s="98" customFormat="1" ht="14.45" customHeight="1" x14ac:dyDescent="0.15">
      <c r="A117" s="9">
        <f t="shared" ca="1" si="8"/>
        <v>147</v>
      </c>
      <c r="B117" s="9">
        <f t="shared" si="9"/>
        <v>0</v>
      </c>
      <c r="C117" s="99"/>
      <c r="D117" s="99"/>
      <c r="E117" s="10">
        <f t="shared" ca="1" si="10"/>
        <v>0.42993165016614432</v>
      </c>
      <c r="F117" s="10">
        <f t="shared" si="6"/>
        <v>1</v>
      </c>
      <c r="G117" s="10">
        <f t="shared" ca="1" si="7"/>
        <v>0.42993165016614432</v>
      </c>
      <c r="H117" s="10">
        <f t="shared" ca="1" si="11"/>
        <v>147</v>
      </c>
      <c r="I117" s="33" t="s">
        <v>49</v>
      </c>
      <c r="J117" s="33" t="s">
        <v>187</v>
      </c>
      <c r="K117" s="33">
        <v>76</v>
      </c>
      <c r="L117" s="33">
        <v>12</v>
      </c>
      <c r="M117" s="70" t="s">
        <v>324</v>
      </c>
      <c r="N117" s="33">
        <v>12</v>
      </c>
      <c r="O117" s="33" t="s">
        <v>325</v>
      </c>
      <c r="P117" s="70" t="s">
        <v>326</v>
      </c>
      <c r="Q117" s="34"/>
    </row>
    <row r="118" spans="1:17" s="98" customFormat="1" ht="14.45" customHeight="1" x14ac:dyDescent="0.15">
      <c r="A118" s="9">
        <f t="shared" ca="1" si="8"/>
        <v>12</v>
      </c>
      <c r="B118" s="9">
        <f t="shared" si="9"/>
        <v>0</v>
      </c>
      <c r="C118" s="99"/>
      <c r="D118" s="99"/>
      <c r="E118" s="10">
        <f t="shared" ca="1" si="10"/>
        <v>0.94312535852129076</v>
      </c>
      <c r="F118" s="10">
        <f t="shared" si="6"/>
        <v>1</v>
      </c>
      <c r="G118" s="10">
        <f t="shared" ca="1" si="7"/>
        <v>0.94312535852129076</v>
      </c>
      <c r="H118" s="10">
        <f t="shared" ca="1" si="11"/>
        <v>12</v>
      </c>
      <c r="I118" s="33" t="s">
        <v>49</v>
      </c>
      <c r="J118" s="33" t="s">
        <v>187</v>
      </c>
      <c r="K118" s="33">
        <v>76</v>
      </c>
      <c r="L118" s="33">
        <v>13</v>
      </c>
      <c r="M118" s="70" t="s">
        <v>327</v>
      </c>
      <c r="N118" s="33">
        <v>13</v>
      </c>
      <c r="O118" s="33"/>
      <c r="P118" s="70" t="s">
        <v>328</v>
      </c>
      <c r="Q118" s="34"/>
    </row>
    <row r="119" spans="1:17" s="98" customFormat="1" ht="14.45" customHeight="1" x14ac:dyDescent="0.15">
      <c r="A119" s="9">
        <f t="shared" ca="1" si="8"/>
        <v>231</v>
      </c>
      <c r="B119" s="9">
        <f t="shared" si="9"/>
        <v>0</v>
      </c>
      <c r="C119" s="99"/>
      <c r="D119" s="99"/>
      <c r="E119" s="10">
        <f t="shared" ca="1" si="10"/>
        <v>6.4052357214901989E-2</v>
      </c>
      <c r="F119" s="10">
        <f t="shared" si="6"/>
        <v>1</v>
      </c>
      <c r="G119" s="10">
        <f t="shared" ca="1" si="7"/>
        <v>6.4052357214901989E-2</v>
      </c>
      <c r="H119" s="10">
        <f t="shared" ca="1" si="11"/>
        <v>231</v>
      </c>
      <c r="I119" s="33" t="s">
        <v>49</v>
      </c>
      <c r="J119" s="33" t="s">
        <v>187</v>
      </c>
      <c r="K119" s="33">
        <v>76</v>
      </c>
      <c r="L119" s="33">
        <v>14</v>
      </c>
      <c r="M119" s="70" t="s">
        <v>329</v>
      </c>
      <c r="N119" s="33">
        <v>14</v>
      </c>
      <c r="O119" s="33"/>
      <c r="P119" s="70" t="s">
        <v>330</v>
      </c>
      <c r="Q119" s="34"/>
    </row>
    <row r="120" spans="1:17" s="98" customFormat="1" ht="14.45" customHeight="1" x14ac:dyDescent="0.15">
      <c r="A120" s="9">
        <f t="shared" ca="1" si="8"/>
        <v>138</v>
      </c>
      <c r="B120" s="9">
        <f t="shared" si="9"/>
        <v>0</v>
      </c>
      <c r="C120" s="99"/>
      <c r="D120" s="99"/>
      <c r="E120" s="10">
        <f t="shared" ca="1" si="10"/>
        <v>0.46071792684435087</v>
      </c>
      <c r="F120" s="10">
        <f t="shared" si="6"/>
        <v>1</v>
      </c>
      <c r="G120" s="10">
        <f t="shared" ca="1" si="7"/>
        <v>0.46071792684435087</v>
      </c>
      <c r="H120" s="10">
        <f t="shared" ca="1" si="11"/>
        <v>138</v>
      </c>
      <c r="I120" s="33" t="s">
        <v>49</v>
      </c>
      <c r="J120" s="33" t="s">
        <v>187</v>
      </c>
      <c r="K120" s="33">
        <v>76</v>
      </c>
      <c r="L120" s="33">
        <v>15</v>
      </c>
      <c r="M120" s="70" t="s">
        <v>331</v>
      </c>
      <c r="N120" s="33">
        <v>15</v>
      </c>
      <c r="O120" s="33"/>
      <c r="P120" s="70" t="s">
        <v>332</v>
      </c>
      <c r="Q120" s="34"/>
    </row>
    <row r="121" spans="1:17" s="98" customFormat="1" ht="14.45" customHeight="1" x14ac:dyDescent="0.15">
      <c r="A121" s="9">
        <f t="shared" ca="1" si="8"/>
        <v>90</v>
      </c>
      <c r="B121" s="9">
        <f t="shared" si="9"/>
        <v>0</v>
      </c>
      <c r="C121" s="99"/>
      <c r="D121" s="99"/>
      <c r="E121" s="10">
        <f t="shared" ca="1" si="10"/>
        <v>0.63063676288873105</v>
      </c>
      <c r="F121" s="10">
        <f t="shared" si="6"/>
        <v>1</v>
      </c>
      <c r="G121" s="10">
        <f t="shared" ca="1" si="7"/>
        <v>0.63063676288873105</v>
      </c>
      <c r="H121" s="10">
        <f t="shared" ca="1" si="11"/>
        <v>90</v>
      </c>
      <c r="I121" s="33" t="s">
        <v>49</v>
      </c>
      <c r="J121" s="33" t="s">
        <v>187</v>
      </c>
      <c r="K121" s="33">
        <v>76</v>
      </c>
      <c r="L121" s="33">
        <v>16</v>
      </c>
      <c r="M121" s="70" t="s">
        <v>333</v>
      </c>
      <c r="N121" s="33">
        <v>16</v>
      </c>
      <c r="O121" s="33"/>
      <c r="P121" s="70" t="s">
        <v>117</v>
      </c>
      <c r="Q121" s="34"/>
    </row>
    <row r="122" spans="1:17" s="98" customFormat="1" ht="14.45" customHeight="1" x14ac:dyDescent="0.15">
      <c r="A122" s="103">
        <f t="shared" ca="1" si="8"/>
        <v>160</v>
      </c>
      <c r="B122" s="103">
        <f t="shared" si="9"/>
        <v>0</v>
      </c>
      <c r="C122" s="99"/>
      <c r="D122" s="99"/>
      <c r="E122" s="104">
        <f t="shared" ca="1" si="10"/>
        <v>0.37933146947217022</v>
      </c>
      <c r="F122" s="104">
        <f t="shared" si="6"/>
        <v>1</v>
      </c>
      <c r="G122" s="104">
        <f t="shared" ca="1" si="7"/>
        <v>0.37933146947217022</v>
      </c>
      <c r="H122" s="104">
        <f t="shared" ca="1" si="11"/>
        <v>160</v>
      </c>
      <c r="I122" s="89"/>
      <c r="J122" s="89"/>
      <c r="K122" s="89"/>
      <c r="L122" s="158" t="s">
        <v>509</v>
      </c>
      <c r="M122" s="95"/>
      <c r="N122" s="89"/>
      <c r="O122" s="89"/>
      <c r="P122" s="95"/>
      <c r="Q122" s="96"/>
    </row>
    <row r="123" spans="1:17" s="98" customFormat="1" ht="14.45" customHeight="1" x14ac:dyDescent="0.15">
      <c r="A123" s="9">
        <f t="shared" ca="1" si="8"/>
        <v>27</v>
      </c>
      <c r="B123" s="9">
        <f t="shared" si="9"/>
        <v>0</v>
      </c>
      <c r="C123" s="99"/>
      <c r="D123" s="99"/>
      <c r="E123" s="10">
        <f t="shared" ca="1" si="10"/>
        <v>0.88620868068343195</v>
      </c>
      <c r="F123" s="10">
        <f t="shared" si="6"/>
        <v>1</v>
      </c>
      <c r="G123" s="10">
        <f t="shared" ca="1" si="7"/>
        <v>0.88620868068343195</v>
      </c>
      <c r="H123" s="10">
        <f t="shared" ca="1" si="11"/>
        <v>27</v>
      </c>
      <c r="I123" s="33" t="s">
        <v>49</v>
      </c>
      <c r="J123" s="33" t="s">
        <v>187</v>
      </c>
      <c r="K123" s="33">
        <v>77</v>
      </c>
      <c r="L123" s="33">
        <v>1</v>
      </c>
      <c r="M123" s="70" t="s">
        <v>334</v>
      </c>
      <c r="N123" s="33">
        <v>1</v>
      </c>
      <c r="O123" s="33"/>
      <c r="P123" s="70" t="s">
        <v>335</v>
      </c>
      <c r="Q123" s="34" t="s">
        <v>336</v>
      </c>
    </row>
    <row r="124" spans="1:17" s="98" customFormat="1" ht="14.45" customHeight="1" x14ac:dyDescent="0.15">
      <c r="A124" s="9">
        <f t="shared" ca="1" si="8"/>
        <v>118</v>
      </c>
      <c r="B124" s="9">
        <f t="shared" si="9"/>
        <v>0</v>
      </c>
      <c r="C124" s="99"/>
      <c r="D124" s="99"/>
      <c r="E124" s="10">
        <f t="shared" ca="1" si="10"/>
        <v>0.53640607632076653</v>
      </c>
      <c r="F124" s="10">
        <f t="shared" si="6"/>
        <v>1</v>
      </c>
      <c r="G124" s="10">
        <f t="shared" ca="1" si="7"/>
        <v>0.53640607632076653</v>
      </c>
      <c r="H124" s="10">
        <f t="shared" ca="1" si="11"/>
        <v>118</v>
      </c>
      <c r="I124" s="33" t="s">
        <v>49</v>
      </c>
      <c r="J124" s="33" t="s">
        <v>187</v>
      </c>
      <c r="K124" s="33">
        <v>77</v>
      </c>
      <c r="L124" s="33">
        <v>2</v>
      </c>
      <c r="M124" s="70" t="s">
        <v>118</v>
      </c>
      <c r="N124" s="33">
        <v>2</v>
      </c>
      <c r="O124" s="33"/>
      <c r="P124" s="70" t="s">
        <v>119</v>
      </c>
      <c r="Q124" s="34" t="s">
        <v>120</v>
      </c>
    </row>
    <row r="125" spans="1:17" s="98" customFormat="1" ht="14.45" customHeight="1" x14ac:dyDescent="0.15">
      <c r="A125" s="9">
        <f t="shared" ca="1" si="8"/>
        <v>15</v>
      </c>
      <c r="B125" s="9">
        <f t="shared" si="9"/>
        <v>0</v>
      </c>
      <c r="C125" s="99"/>
      <c r="D125" s="99"/>
      <c r="E125" s="10">
        <f t="shared" ca="1" si="10"/>
        <v>0.94193052339477279</v>
      </c>
      <c r="F125" s="10">
        <f t="shared" si="6"/>
        <v>1</v>
      </c>
      <c r="G125" s="10">
        <f t="shared" ca="1" si="7"/>
        <v>0.94193052339477279</v>
      </c>
      <c r="H125" s="10">
        <f t="shared" ca="1" si="11"/>
        <v>15</v>
      </c>
      <c r="I125" s="33" t="s">
        <v>49</v>
      </c>
      <c r="J125" s="33" t="s">
        <v>187</v>
      </c>
      <c r="K125" s="33">
        <v>77</v>
      </c>
      <c r="L125" s="33">
        <v>3</v>
      </c>
      <c r="M125" s="70" t="s">
        <v>337</v>
      </c>
      <c r="N125" s="33">
        <v>3</v>
      </c>
      <c r="O125" s="33"/>
      <c r="P125" s="70" t="s">
        <v>338</v>
      </c>
      <c r="Q125" s="34" t="s">
        <v>40</v>
      </c>
    </row>
    <row r="126" spans="1:17" s="98" customFormat="1" ht="14.45" customHeight="1" x14ac:dyDescent="0.15">
      <c r="A126" s="9">
        <f t="shared" ca="1" si="8"/>
        <v>89</v>
      </c>
      <c r="B126" s="9">
        <f t="shared" si="9"/>
        <v>0</v>
      </c>
      <c r="C126" s="99"/>
      <c r="D126" s="99"/>
      <c r="E126" s="10">
        <f t="shared" ca="1" si="10"/>
        <v>0.63079884173744527</v>
      </c>
      <c r="F126" s="10">
        <f t="shared" si="6"/>
        <v>1</v>
      </c>
      <c r="G126" s="10">
        <f t="shared" ca="1" si="7"/>
        <v>0.63079884173744527</v>
      </c>
      <c r="H126" s="10">
        <f t="shared" ca="1" si="11"/>
        <v>89</v>
      </c>
      <c r="I126" s="33" t="s">
        <v>49</v>
      </c>
      <c r="J126" s="33" t="s">
        <v>187</v>
      </c>
      <c r="K126" s="33">
        <v>77</v>
      </c>
      <c r="L126" s="33">
        <v>4</v>
      </c>
      <c r="M126" s="70" t="s">
        <v>121</v>
      </c>
      <c r="N126" s="33">
        <v>4</v>
      </c>
      <c r="O126" s="33"/>
      <c r="P126" s="70" t="s">
        <v>122</v>
      </c>
      <c r="Q126" s="34" t="s">
        <v>39</v>
      </c>
    </row>
    <row r="127" spans="1:17" s="98" customFormat="1" ht="14.45" customHeight="1" x14ac:dyDescent="0.15">
      <c r="A127" s="9">
        <f t="shared" ca="1" si="8"/>
        <v>79</v>
      </c>
      <c r="B127" s="9">
        <f t="shared" si="9"/>
        <v>0</v>
      </c>
      <c r="C127" s="99"/>
      <c r="D127" s="99"/>
      <c r="E127" s="10">
        <f t="shared" ca="1" si="10"/>
        <v>0.66470540612180629</v>
      </c>
      <c r="F127" s="10">
        <f t="shared" si="6"/>
        <v>1</v>
      </c>
      <c r="G127" s="10">
        <f t="shared" ca="1" si="7"/>
        <v>0.66470540612180629</v>
      </c>
      <c r="H127" s="10">
        <f t="shared" ca="1" si="11"/>
        <v>79</v>
      </c>
      <c r="I127" s="33" t="s">
        <v>49</v>
      </c>
      <c r="J127" s="33" t="s">
        <v>187</v>
      </c>
      <c r="K127" s="33">
        <v>77</v>
      </c>
      <c r="L127" s="33">
        <v>5</v>
      </c>
      <c r="M127" s="70" t="s">
        <v>339</v>
      </c>
      <c r="N127" s="33">
        <v>5</v>
      </c>
      <c r="O127" s="33"/>
      <c r="P127" s="70" t="s">
        <v>340</v>
      </c>
      <c r="Q127" s="34" t="s">
        <v>138</v>
      </c>
    </row>
    <row r="128" spans="1:17" s="98" customFormat="1" ht="14.45" customHeight="1" x14ac:dyDescent="0.15">
      <c r="A128" s="9">
        <f t="shared" ca="1" si="8"/>
        <v>142</v>
      </c>
      <c r="B128" s="9">
        <f t="shared" si="9"/>
        <v>0</v>
      </c>
      <c r="C128" s="99"/>
      <c r="D128" s="99"/>
      <c r="E128" s="10">
        <f t="shared" ca="1" si="10"/>
        <v>0.44390680665911386</v>
      </c>
      <c r="F128" s="10">
        <f t="shared" si="6"/>
        <v>1</v>
      </c>
      <c r="G128" s="10">
        <f t="shared" ca="1" si="7"/>
        <v>0.44390680665911386</v>
      </c>
      <c r="H128" s="10">
        <f t="shared" ca="1" si="11"/>
        <v>142</v>
      </c>
      <c r="I128" s="33" t="s">
        <v>49</v>
      </c>
      <c r="J128" s="33" t="s">
        <v>187</v>
      </c>
      <c r="K128" s="33">
        <v>77</v>
      </c>
      <c r="L128" s="33">
        <v>6</v>
      </c>
      <c r="M128" s="70" t="s">
        <v>123</v>
      </c>
      <c r="N128" s="33">
        <v>6</v>
      </c>
      <c r="O128" s="33"/>
      <c r="P128" s="70" t="s">
        <v>124</v>
      </c>
      <c r="Q128" s="34" t="s">
        <v>102</v>
      </c>
    </row>
    <row r="129" spans="1:17" s="98" customFormat="1" ht="14.45" customHeight="1" x14ac:dyDescent="0.15">
      <c r="A129" s="9">
        <f t="shared" ca="1" si="8"/>
        <v>177</v>
      </c>
      <c r="B129" s="9">
        <f t="shared" si="9"/>
        <v>0</v>
      </c>
      <c r="C129" s="99"/>
      <c r="D129" s="99"/>
      <c r="E129" s="10">
        <f t="shared" ca="1" si="10"/>
        <v>0.2961187048951045</v>
      </c>
      <c r="F129" s="10">
        <f t="shared" si="6"/>
        <v>1</v>
      </c>
      <c r="G129" s="10">
        <f t="shared" ca="1" si="7"/>
        <v>0.2961187048951045</v>
      </c>
      <c r="H129" s="10">
        <f t="shared" ca="1" si="11"/>
        <v>177</v>
      </c>
      <c r="I129" s="33" t="s">
        <v>49</v>
      </c>
      <c r="J129" s="33" t="s">
        <v>187</v>
      </c>
      <c r="K129" s="33">
        <v>77</v>
      </c>
      <c r="L129" s="33">
        <v>7</v>
      </c>
      <c r="M129" s="70" t="s">
        <v>341</v>
      </c>
      <c r="N129" s="33">
        <v>7</v>
      </c>
      <c r="O129" s="33"/>
      <c r="P129" s="70" t="s">
        <v>128</v>
      </c>
      <c r="Q129" s="34"/>
    </row>
    <row r="130" spans="1:17" s="98" customFormat="1" ht="14.45" customHeight="1" x14ac:dyDescent="0.15">
      <c r="A130" s="9">
        <f t="shared" ca="1" si="8"/>
        <v>137</v>
      </c>
      <c r="B130" s="9">
        <f t="shared" si="9"/>
        <v>0</v>
      </c>
      <c r="C130" s="99"/>
      <c r="D130" s="99"/>
      <c r="E130" s="10">
        <f t="shared" ca="1" si="10"/>
        <v>0.46168332144206325</v>
      </c>
      <c r="F130" s="10">
        <f t="shared" si="6"/>
        <v>1</v>
      </c>
      <c r="G130" s="10">
        <f t="shared" ca="1" si="7"/>
        <v>0.46168332144206325</v>
      </c>
      <c r="H130" s="10">
        <f t="shared" ca="1" si="11"/>
        <v>137</v>
      </c>
      <c r="I130" s="33" t="s">
        <v>49</v>
      </c>
      <c r="J130" s="33" t="s">
        <v>187</v>
      </c>
      <c r="K130" s="33">
        <v>77</v>
      </c>
      <c r="L130" s="33">
        <v>8</v>
      </c>
      <c r="M130" s="70" t="s">
        <v>342</v>
      </c>
      <c r="N130" s="33">
        <v>8</v>
      </c>
      <c r="O130" s="33"/>
      <c r="P130" s="70" t="s">
        <v>343</v>
      </c>
      <c r="Q130" s="34"/>
    </row>
    <row r="131" spans="1:17" s="98" customFormat="1" ht="14.45" customHeight="1" x14ac:dyDescent="0.15">
      <c r="A131" s="9">
        <f t="shared" ca="1" si="8"/>
        <v>244</v>
      </c>
      <c r="B131" s="9">
        <f t="shared" si="9"/>
        <v>0</v>
      </c>
      <c r="C131" s="99"/>
      <c r="D131" s="99"/>
      <c r="E131" s="10">
        <f t="shared" ca="1" si="10"/>
        <v>5.0452232121697138E-3</v>
      </c>
      <c r="F131" s="10">
        <f t="shared" si="6"/>
        <v>1</v>
      </c>
      <c r="G131" s="10">
        <f t="shared" ca="1" si="7"/>
        <v>5.0452232121697138E-3</v>
      </c>
      <c r="H131" s="10">
        <f t="shared" ca="1" si="11"/>
        <v>244</v>
      </c>
      <c r="I131" s="33" t="s">
        <v>49</v>
      </c>
      <c r="J131" s="33" t="s">
        <v>187</v>
      </c>
      <c r="K131" s="33">
        <v>77</v>
      </c>
      <c r="L131" s="33">
        <v>9</v>
      </c>
      <c r="M131" s="70" t="s">
        <v>344</v>
      </c>
      <c r="N131" s="33">
        <v>9</v>
      </c>
      <c r="O131" s="33"/>
      <c r="P131" s="70" t="s">
        <v>345</v>
      </c>
      <c r="Q131" s="34"/>
    </row>
    <row r="132" spans="1:17" s="98" customFormat="1" ht="14.45" customHeight="1" x14ac:dyDescent="0.15">
      <c r="A132" s="9">
        <f t="shared" ca="1" si="8"/>
        <v>151</v>
      </c>
      <c r="B132" s="9">
        <f t="shared" si="9"/>
        <v>0</v>
      </c>
      <c r="C132" s="99"/>
      <c r="D132" s="99"/>
      <c r="E132" s="10">
        <f t="shared" ca="1" si="10"/>
        <v>0.41641257073480475</v>
      </c>
      <c r="F132" s="10">
        <f t="shared" si="6"/>
        <v>1</v>
      </c>
      <c r="G132" s="10">
        <f t="shared" ca="1" si="7"/>
        <v>0.41641257073480475</v>
      </c>
      <c r="H132" s="10">
        <f t="shared" ca="1" si="11"/>
        <v>151</v>
      </c>
      <c r="I132" s="87" t="s">
        <v>49</v>
      </c>
      <c r="J132" s="87" t="s">
        <v>187</v>
      </c>
      <c r="K132" s="102">
        <v>77</v>
      </c>
      <c r="L132" s="102">
        <v>10</v>
      </c>
      <c r="M132" s="88" t="s">
        <v>346</v>
      </c>
      <c r="N132" s="87">
        <v>10</v>
      </c>
      <c r="O132" s="87"/>
      <c r="P132" s="88" t="s">
        <v>347</v>
      </c>
      <c r="Q132" s="82"/>
    </row>
    <row r="133" spans="1:17" s="98" customFormat="1" ht="14.45" customHeight="1" x14ac:dyDescent="0.15">
      <c r="A133" s="9">
        <f t="shared" ca="1" si="8"/>
        <v>74</v>
      </c>
      <c r="B133" s="9">
        <f t="shared" si="9"/>
        <v>0</v>
      </c>
      <c r="C133" s="99"/>
      <c r="D133" s="99"/>
      <c r="E133" s="10">
        <f t="shared" ca="1" si="10"/>
        <v>0.6734872935735714</v>
      </c>
      <c r="F133" s="10">
        <f t="shared" si="6"/>
        <v>1</v>
      </c>
      <c r="G133" s="10">
        <f t="shared" ca="1" si="7"/>
        <v>0.6734872935735714</v>
      </c>
      <c r="H133" s="10">
        <f t="shared" ca="1" si="11"/>
        <v>74</v>
      </c>
      <c r="I133" s="87" t="s">
        <v>49</v>
      </c>
      <c r="J133" s="87" t="s">
        <v>187</v>
      </c>
      <c r="K133" s="102">
        <v>77</v>
      </c>
      <c r="L133" s="102">
        <v>11</v>
      </c>
      <c r="M133" s="88" t="s">
        <v>348</v>
      </c>
      <c r="N133" s="87">
        <v>11</v>
      </c>
      <c r="O133" s="87"/>
      <c r="P133" s="88" t="s">
        <v>349</v>
      </c>
      <c r="Q133" s="82" t="s">
        <v>350</v>
      </c>
    </row>
    <row r="134" spans="1:17" s="98" customFormat="1" ht="14.45" customHeight="1" x14ac:dyDescent="0.15">
      <c r="A134" s="9">
        <f t="shared" ca="1" si="8"/>
        <v>236</v>
      </c>
      <c r="B134" s="9">
        <f t="shared" si="9"/>
        <v>0</v>
      </c>
      <c r="C134" s="99"/>
      <c r="D134" s="99"/>
      <c r="E134" s="10">
        <f t="shared" ca="1" si="10"/>
        <v>4.3730389886494581E-2</v>
      </c>
      <c r="F134" s="10">
        <f t="shared" si="6"/>
        <v>1</v>
      </c>
      <c r="G134" s="10">
        <f t="shared" ca="1" si="7"/>
        <v>4.3730389886494581E-2</v>
      </c>
      <c r="H134" s="10">
        <f t="shared" ca="1" si="11"/>
        <v>236</v>
      </c>
      <c r="I134" s="33" t="s">
        <v>49</v>
      </c>
      <c r="J134" s="33" t="s">
        <v>187</v>
      </c>
      <c r="K134" s="33">
        <v>77</v>
      </c>
      <c r="L134" s="33">
        <v>12</v>
      </c>
      <c r="M134" s="70" t="s">
        <v>351</v>
      </c>
      <c r="N134" s="33">
        <v>12</v>
      </c>
      <c r="O134" s="33"/>
      <c r="P134" s="70" t="s">
        <v>352</v>
      </c>
      <c r="Q134" s="34" t="s">
        <v>350</v>
      </c>
    </row>
    <row r="135" spans="1:17" s="98" customFormat="1" ht="14.45" customHeight="1" x14ac:dyDescent="0.15">
      <c r="A135" s="9">
        <f t="shared" ca="1" si="8"/>
        <v>135</v>
      </c>
      <c r="B135" s="9">
        <f t="shared" si="9"/>
        <v>0</v>
      </c>
      <c r="C135" s="99"/>
      <c r="D135" s="99"/>
      <c r="E135" s="10">
        <f t="shared" ca="1" si="10"/>
        <v>0.46452284983828673</v>
      </c>
      <c r="F135" s="10">
        <f t="shared" si="6"/>
        <v>1</v>
      </c>
      <c r="G135" s="10">
        <f t="shared" ca="1" si="7"/>
        <v>0.46452284983828673</v>
      </c>
      <c r="H135" s="10">
        <f t="shared" ca="1" si="11"/>
        <v>135</v>
      </c>
      <c r="I135" s="33" t="s">
        <v>49</v>
      </c>
      <c r="J135" s="33" t="s">
        <v>187</v>
      </c>
      <c r="K135" s="33">
        <v>77</v>
      </c>
      <c r="L135" s="33">
        <v>13</v>
      </c>
      <c r="M135" s="79" t="s">
        <v>353</v>
      </c>
      <c r="N135" s="33">
        <v>13</v>
      </c>
      <c r="O135" s="33"/>
      <c r="P135" s="70" t="s">
        <v>354</v>
      </c>
      <c r="Q135" s="34"/>
    </row>
    <row r="136" spans="1:17" s="98" customFormat="1" ht="14.45" customHeight="1" x14ac:dyDescent="0.15">
      <c r="A136" s="9">
        <f t="shared" ca="1" si="8"/>
        <v>195</v>
      </c>
      <c r="B136" s="9">
        <f t="shared" si="9"/>
        <v>0</v>
      </c>
      <c r="C136" s="99"/>
      <c r="D136" s="99"/>
      <c r="E136" s="10">
        <f t="shared" ca="1" si="10"/>
        <v>0.1959308627858759</v>
      </c>
      <c r="F136" s="10">
        <f t="shared" si="6"/>
        <v>1</v>
      </c>
      <c r="G136" s="10">
        <f t="shared" ca="1" si="7"/>
        <v>0.1959308627858759</v>
      </c>
      <c r="H136" s="10">
        <f t="shared" ca="1" si="11"/>
        <v>195</v>
      </c>
      <c r="I136" s="33" t="s">
        <v>49</v>
      </c>
      <c r="J136" s="33" t="s">
        <v>187</v>
      </c>
      <c r="K136" s="33">
        <v>77</v>
      </c>
      <c r="L136" s="33">
        <v>14</v>
      </c>
      <c r="M136" s="79" t="s">
        <v>355</v>
      </c>
      <c r="N136" s="33">
        <v>14</v>
      </c>
      <c r="O136" s="33"/>
      <c r="P136" s="70" t="s">
        <v>127</v>
      </c>
      <c r="Q136" s="34"/>
    </row>
    <row r="137" spans="1:17" s="98" customFormat="1" ht="14.45" customHeight="1" x14ac:dyDescent="0.15">
      <c r="A137" s="9">
        <f t="shared" ca="1" si="8"/>
        <v>11</v>
      </c>
      <c r="B137" s="9">
        <f t="shared" si="9"/>
        <v>0</v>
      </c>
      <c r="C137" s="99"/>
      <c r="D137" s="99"/>
      <c r="E137" s="10">
        <f t="shared" ca="1" si="10"/>
        <v>0.94535587630295592</v>
      </c>
      <c r="F137" s="10">
        <f t="shared" si="6"/>
        <v>1</v>
      </c>
      <c r="G137" s="10">
        <f t="shared" ca="1" si="7"/>
        <v>0.94535587630295592</v>
      </c>
      <c r="H137" s="10">
        <f t="shared" ca="1" si="11"/>
        <v>11</v>
      </c>
      <c r="I137" s="33" t="s">
        <v>49</v>
      </c>
      <c r="J137" s="33" t="s">
        <v>187</v>
      </c>
      <c r="K137" s="33">
        <v>77</v>
      </c>
      <c r="L137" s="33">
        <v>15</v>
      </c>
      <c r="M137" s="79" t="s">
        <v>356</v>
      </c>
      <c r="N137" s="33">
        <v>15</v>
      </c>
      <c r="O137" s="33"/>
      <c r="P137" s="70" t="s">
        <v>126</v>
      </c>
      <c r="Q137" s="34"/>
    </row>
    <row r="138" spans="1:17" s="98" customFormat="1" ht="14.45" customHeight="1" x14ac:dyDescent="0.15">
      <c r="A138" s="9">
        <f t="shared" ca="1" si="8"/>
        <v>106</v>
      </c>
      <c r="B138" s="9">
        <f t="shared" si="9"/>
        <v>0</v>
      </c>
      <c r="C138" s="99"/>
      <c r="D138" s="99"/>
      <c r="E138" s="10">
        <f t="shared" ca="1" si="10"/>
        <v>0.56995167859180929</v>
      </c>
      <c r="F138" s="10">
        <f t="shared" si="6"/>
        <v>1</v>
      </c>
      <c r="G138" s="10">
        <f t="shared" ca="1" si="7"/>
        <v>0.56995167859180929</v>
      </c>
      <c r="H138" s="10">
        <f t="shared" ca="1" si="11"/>
        <v>106</v>
      </c>
      <c r="I138" s="33" t="s">
        <v>49</v>
      </c>
      <c r="J138" s="33" t="s">
        <v>187</v>
      </c>
      <c r="K138" s="33">
        <v>77</v>
      </c>
      <c r="L138" s="33">
        <v>16</v>
      </c>
      <c r="M138" s="79" t="s">
        <v>357</v>
      </c>
      <c r="N138" s="33">
        <v>16</v>
      </c>
      <c r="O138" s="33"/>
      <c r="P138" s="70" t="s">
        <v>358</v>
      </c>
      <c r="Q138" s="34"/>
    </row>
    <row r="139" spans="1:17" s="98" customFormat="1" ht="14.45" customHeight="1" x14ac:dyDescent="0.15">
      <c r="A139" s="9">
        <f t="shared" ca="1" si="8"/>
        <v>48</v>
      </c>
      <c r="B139" s="9">
        <f t="shared" si="9"/>
        <v>0</v>
      </c>
      <c r="C139" s="99"/>
      <c r="D139" s="99"/>
      <c r="E139" s="10">
        <f t="shared" ca="1" si="10"/>
        <v>0.803726277030546</v>
      </c>
      <c r="F139" s="10">
        <f t="shared" ref="F139:F202" si="12">IF($C$8=C139,1,0)</f>
        <v>1</v>
      </c>
      <c r="G139" s="10">
        <f t="shared" ref="G139:G202" ca="1" si="13">E139*F139</f>
        <v>0.803726277030546</v>
      </c>
      <c r="H139" s="10">
        <f t="shared" ca="1" si="11"/>
        <v>48</v>
      </c>
      <c r="I139" s="33" t="s">
        <v>49</v>
      </c>
      <c r="J139" s="33" t="s">
        <v>187</v>
      </c>
      <c r="K139" s="33">
        <v>77</v>
      </c>
      <c r="L139" s="33">
        <v>17</v>
      </c>
      <c r="M139" s="79" t="s">
        <v>359</v>
      </c>
      <c r="N139" s="33">
        <v>17</v>
      </c>
      <c r="O139" s="33"/>
      <c r="P139" s="70" t="s">
        <v>125</v>
      </c>
      <c r="Q139" s="34"/>
    </row>
    <row r="140" spans="1:17" s="98" customFormat="1" ht="14.45" customHeight="1" x14ac:dyDescent="0.15">
      <c r="A140" s="9">
        <f t="shared" ref="A140:A203" ca="1" si="14">C140*1000+H140</f>
        <v>75</v>
      </c>
      <c r="B140" s="9">
        <f t="shared" ref="B140:B203" si="15">C140*1000+D140</f>
        <v>0</v>
      </c>
      <c r="C140" s="99"/>
      <c r="D140" s="99"/>
      <c r="E140" s="10">
        <f t="shared" ref="E140:E203" ca="1" si="16">RAND()</f>
        <v>0.67326395475053702</v>
      </c>
      <c r="F140" s="10">
        <f t="shared" si="12"/>
        <v>1</v>
      </c>
      <c r="G140" s="10">
        <f t="shared" ca="1" si="13"/>
        <v>0.67326395475053702</v>
      </c>
      <c r="H140" s="10">
        <f t="shared" ca="1" si="11"/>
        <v>75</v>
      </c>
      <c r="I140" s="33" t="s">
        <v>49</v>
      </c>
      <c r="J140" s="33" t="s">
        <v>187</v>
      </c>
      <c r="K140" s="33">
        <v>77</v>
      </c>
      <c r="L140" s="33">
        <v>18</v>
      </c>
      <c r="M140" s="79" t="s">
        <v>360</v>
      </c>
      <c r="N140" s="33">
        <v>18</v>
      </c>
      <c r="O140" s="33"/>
      <c r="P140" s="70" t="s">
        <v>149</v>
      </c>
      <c r="Q140" s="34"/>
    </row>
    <row r="141" spans="1:17" s="98" customFormat="1" ht="14.45" customHeight="1" x14ac:dyDescent="0.15">
      <c r="A141" s="9">
        <f t="shared" ca="1" si="14"/>
        <v>57</v>
      </c>
      <c r="B141" s="9">
        <f t="shared" si="15"/>
        <v>0</v>
      </c>
      <c r="C141" s="99"/>
      <c r="D141" s="99"/>
      <c r="E141" s="10">
        <f t="shared" ca="1" si="16"/>
        <v>0.76062980529036517</v>
      </c>
      <c r="F141" s="10">
        <f t="shared" si="12"/>
        <v>1</v>
      </c>
      <c r="G141" s="10">
        <f t="shared" ca="1" si="13"/>
        <v>0.76062980529036517</v>
      </c>
      <c r="H141" s="10">
        <f t="shared" ref="H141:H204" ca="1" si="17">RANK(G141,G$11:G$344)</f>
        <v>57</v>
      </c>
      <c r="I141" s="33" t="s">
        <v>49</v>
      </c>
      <c r="J141" s="33" t="s">
        <v>187</v>
      </c>
      <c r="K141" s="33">
        <v>77</v>
      </c>
      <c r="L141" s="33">
        <v>19</v>
      </c>
      <c r="M141" s="79" t="s">
        <v>361</v>
      </c>
      <c r="N141" s="33">
        <v>19</v>
      </c>
      <c r="O141" s="33"/>
      <c r="P141" s="70" t="s">
        <v>362</v>
      </c>
      <c r="Q141" s="34"/>
    </row>
    <row r="142" spans="1:17" s="98" customFormat="1" ht="14.45" customHeight="1" x14ac:dyDescent="0.15">
      <c r="A142" s="9">
        <f t="shared" ca="1" si="14"/>
        <v>43</v>
      </c>
      <c r="B142" s="9">
        <f t="shared" si="15"/>
        <v>0</v>
      </c>
      <c r="C142" s="99"/>
      <c r="D142" s="99"/>
      <c r="E142" s="10">
        <f t="shared" ca="1" si="16"/>
        <v>0.81832419115232991</v>
      </c>
      <c r="F142" s="10">
        <f t="shared" si="12"/>
        <v>1</v>
      </c>
      <c r="G142" s="10">
        <f t="shared" ca="1" si="13"/>
        <v>0.81832419115232991</v>
      </c>
      <c r="H142" s="10">
        <f t="shared" ca="1" si="17"/>
        <v>43</v>
      </c>
      <c r="I142" s="33" t="s">
        <v>49</v>
      </c>
      <c r="J142" s="33" t="s">
        <v>187</v>
      </c>
      <c r="K142" s="33">
        <v>77</v>
      </c>
      <c r="L142" s="33">
        <v>20</v>
      </c>
      <c r="M142" s="79" t="s">
        <v>363</v>
      </c>
      <c r="N142" s="33">
        <v>20</v>
      </c>
      <c r="O142" s="33"/>
      <c r="P142" s="70" t="s">
        <v>364</v>
      </c>
      <c r="Q142" s="34"/>
    </row>
    <row r="143" spans="1:17" s="98" customFormat="1" ht="14.45" customHeight="1" x14ac:dyDescent="0.15">
      <c r="A143" s="103">
        <f t="shared" ca="1" si="14"/>
        <v>188</v>
      </c>
      <c r="B143" s="103">
        <f t="shared" si="15"/>
        <v>0</v>
      </c>
      <c r="C143" s="99"/>
      <c r="D143" s="99"/>
      <c r="E143" s="104">
        <f t="shared" ca="1" si="16"/>
        <v>0.26583392783153115</v>
      </c>
      <c r="F143" s="104">
        <f t="shared" si="12"/>
        <v>1</v>
      </c>
      <c r="G143" s="104">
        <f t="shared" ca="1" si="13"/>
        <v>0.26583392783153115</v>
      </c>
      <c r="H143" s="104">
        <f t="shared" ca="1" si="17"/>
        <v>188</v>
      </c>
      <c r="I143" s="89"/>
      <c r="J143" s="89"/>
      <c r="K143" s="89"/>
      <c r="L143" s="158" t="s">
        <v>510</v>
      </c>
      <c r="M143" s="105"/>
      <c r="N143" s="89"/>
      <c r="O143" s="89"/>
      <c r="P143" s="95"/>
      <c r="Q143" s="96"/>
    </row>
    <row r="144" spans="1:17" s="98" customFormat="1" ht="14.45" customHeight="1" x14ac:dyDescent="0.15">
      <c r="A144" s="9">
        <f t="shared" ca="1" si="14"/>
        <v>145</v>
      </c>
      <c r="B144" s="9">
        <f t="shared" si="15"/>
        <v>0</v>
      </c>
      <c r="C144" s="99"/>
      <c r="D144" s="99"/>
      <c r="E144" s="10">
        <f t="shared" ca="1" si="16"/>
        <v>0.43147188016035787</v>
      </c>
      <c r="F144" s="10">
        <f t="shared" si="12"/>
        <v>1</v>
      </c>
      <c r="G144" s="10">
        <f t="shared" ca="1" si="13"/>
        <v>0.43147188016035787</v>
      </c>
      <c r="H144" s="10">
        <f t="shared" ca="1" si="17"/>
        <v>145</v>
      </c>
      <c r="I144" s="33" t="s">
        <v>49</v>
      </c>
      <c r="J144" s="33" t="s">
        <v>187</v>
      </c>
      <c r="K144" s="33">
        <v>77</v>
      </c>
      <c r="L144" s="33">
        <v>1</v>
      </c>
      <c r="M144" s="79" t="s">
        <v>134</v>
      </c>
      <c r="N144" s="33">
        <v>1</v>
      </c>
      <c r="O144" s="33"/>
      <c r="P144" s="70" t="s">
        <v>135</v>
      </c>
      <c r="Q144" s="34" t="s">
        <v>39</v>
      </c>
    </row>
    <row r="145" spans="1:17" s="98" customFormat="1" ht="14.45" customHeight="1" x14ac:dyDescent="0.15">
      <c r="A145" s="9">
        <f t="shared" ca="1" si="14"/>
        <v>155</v>
      </c>
      <c r="B145" s="9">
        <f t="shared" si="15"/>
        <v>0</v>
      </c>
      <c r="C145" s="99"/>
      <c r="D145" s="99"/>
      <c r="E145" s="10">
        <f t="shared" ca="1" si="16"/>
        <v>0.39417006015533773</v>
      </c>
      <c r="F145" s="10">
        <f t="shared" si="12"/>
        <v>1</v>
      </c>
      <c r="G145" s="10">
        <f t="shared" ca="1" si="13"/>
        <v>0.39417006015533773</v>
      </c>
      <c r="H145" s="10">
        <f t="shared" ca="1" si="17"/>
        <v>155</v>
      </c>
      <c r="I145" s="33" t="s">
        <v>49</v>
      </c>
      <c r="J145" s="33" t="s">
        <v>187</v>
      </c>
      <c r="K145" s="33">
        <v>77</v>
      </c>
      <c r="L145" s="33">
        <v>2</v>
      </c>
      <c r="M145" s="70" t="s">
        <v>365</v>
      </c>
      <c r="N145" s="33">
        <v>2</v>
      </c>
      <c r="O145" s="33"/>
      <c r="P145" s="70" t="s">
        <v>366</v>
      </c>
      <c r="Q145" s="34" t="s">
        <v>138</v>
      </c>
    </row>
    <row r="146" spans="1:17" s="98" customFormat="1" ht="14.45" customHeight="1" x14ac:dyDescent="0.15">
      <c r="A146" s="9">
        <f t="shared" ca="1" si="14"/>
        <v>164</v>
      </c>
      <c r="B146" s="9">
        <f t="shared" si="15"/>
        <v>0</v>
      </c>
      <c r="C146" s="99"/>
      <c r="D146" s="99"/>
      <c r="E146" s="10">
        <f t="shared" ca="1" si="16"/>
        <v>0.36079477558032558</v>
      </c>
      <c r="F146" s="10">
        <f t="shared" si="12"/>
        <v>1</v>
      </c>
      <c r="G146" s="10">
        <f t="shared" ca="1" si="13"/>
        <v>0.36079477558032558</v>
      </c>
      <c r="H146" s="10">
        <f t="shared" ca="1" si="17"/>
        <v>164</v>
      </c>
      <c r="I146" s="33" t="s">
        <v>49</v>
      </c>
      <c r="J146" s="33" t="s">
        <v>187</v>
      </c>
      <c r="K146" s="33">
        <v>77</v>
      </c>
      <c r="L146" s="33">
        <v>3</v>
      </c>
      <c r="M146" s="70" t="s">
        <v>130</v>
      </c>
      <c r="N146" s="33">
        <v>3</v>
      </c>
      <c r="O146" s="33"/>
      <c r="P146" s="70" t="s">
        <v>131</v>
      </c>
      <c r="Q146" s="34" t="s">
        <v>41</v>
      </c>
    </row>
    <row r="147" spans="1:17" s="98" customFormat="1" ht="14.45" customHeight="1" x14ac:dyDescent="0.15">
      <c r="A147" s="9">
        <f t="shared" ca="1" si="14"/>
        <v>178</v>
      </c>
      <c r="B147" s="9">
        <f t="shared" si="15"/>
        <v>0</v>
      </c>
      <c r="C147" s="99"/>
      <c r="D147" s="99"/>
      <c r="E147" s="10">
        <f t="shared" ca="1" si="16"/>
        <v>0.29526203902661063</v>
      </c>
      <c r="F147" s="10">
        <f t="shared" si="12"/>
        <v>1</v>
      </c>
      <c r="G147" s="10">
        <f t="shared" ca="1" si="13"/>
        <v>0.29526203902661063</v>
      </c>
      <c r="H147" s="10">
        <f t="shared" ca="1" si="17"/>
        <v>178</v>
      </c>
      <c r="I147" s="33" t="s">
        <v>49</v>
      </c>
      <c r="J147" s="33" t="s">
        <v>187</v>
      </c>
      <c r="K147" s="33">
        <v>77</v>
      </c>
      <c r="L147" s="33">
        <v>4</v>
      </c>
      <c r="M147" s="70" t="s">
        <v>367</v>
      </c>
      <c r="N147" s="33">
        <v>4</v>
      </c>
      <c r="O147" s="33"/>
      <c r="P147" s="70" t="s">
        <v>132</v>
      </c>
      <c r="Q147" s="34" t="s">
        <v>41</v>
      </c>
    </row>
    <row r="148" spans="1:17" s="98" customFormat="1" ht="14.45" customHeight="1" x14ac:dyDescent="0.15">
      <c r="A148" s="9">
        <f t="shared" ca="1" si="14"/>
        <v>25</v>
      </c>
      <c r="B148" s="9">
        <f t="shared" si="15"/>
        <v>0</v>
      </c>
      <c r="C148" s="99"/>
      <c r="D148" s="99"/>
      <c r="E148" s="10">
        <f t="shared" ca="1" si="16"/>
        <v>0.89758572172407114</v>
      </c>
      <c r="F148" s="10">
        <f t="shared" si="12"/>
        <v>1</v>
      </c>
      <c r="G148" s="10">
        <f t="shared" ca="1" si="13"/>
        <v>0.89758572172407114</v>
      </c>
      <c r="H148" s="10">
        <f t="shared" ca="1" si="17"/>
        <v>25</v>
      </c>
      <c r="I148" s="33" t="s">
        <v>49</v>
      </c>
      <c r="J148" s="33" t="s">
        <v>187</v>
      </c>
      <c r="K148" s="33">
        <v>77</v>
      </c>
      <c r="L148" s="33">
        <v>5</v>
      </c>
      <c r="M148" s="70" t="s">
        <v>368</v>
      </c>
      <c r="N148" s="33">
        <v>5</v>
      </c>
      <c r="O148" s="33"/>
      <c r="P148" s="70" t="s">
        <v>133</v>
      </c>
      <c r="Q148" s="34" t="s">
        <v>41</v>
      </c>
    </row>
    <row r="149" spans="1:17" s="98" customFormat="1" ht="14.45" customHeight="1" x14ac:dyDescent="0.15">
      <c r="A149" s="9">
        <f t="shared" ca="1" si="14"/>
        <v>13</v>
      </c>
      <c r="B149" s="9">
        <f t="shared" si="15"/>
        <v>0</v>
      </c>
      <c r="C149" s="99"/>
      <c r="D149" s="99"/>
      <c r="E149" s="10">
        <f t="shared" ca="1" si="16"/>
        <v>0.94247600216282401</v>
      </c>
      <c r="F149" s="10">
        <f t="shared" si="12"/>
        <v>1</v>
      </c>
      <c r="G149" s="10">
        <f t="shared" ca="1" si="13"/>
        <v>0.94247600216282401</v>
      </c>
      <c r="H149" s="10">
        <f t="shared" ca="1" si="17"/>
        <v>13</v>
      </c>
      <c r="I149" s="33" t="s">
        <v>49</v>
      </c>
      <c r="J149" s="33" t="s">
        <v>187</v>
      </c>
      <c r="K149" s="33">
        <v>77</v>
      </c>
      <c r="L149" s="33">
        <v>6</v>
      </c>
      <c r="M149" s="70" t="s">
        <v>136</v>
      </c>
      <c r="N149" s="33">
        <v>6</v>
      </c>
      <c r="O149" s="33"/>
      <c r="P149" s="70" t="s">
        <v>137</v>
      </c>
      <c r="Q149" s="34" t="s">
        <v>138</v>
      </c>
    </row>
    <row r="150" spans="1:17" s="98" customFormat="1" ht="14.45" customHeight="1" x14ac:dyDescent="0.15">
      <c r="A150" s="9">
        <f t="shared" ca="1" si="14"/>
        <v>129</v>
      </c>
      <c r="B150" s="9">
        <f t="shared" si="15"/>
        <v>0</v>
      </c>
      <c r="C150" s="99"/>
      <c r="D150" s="99"/>
      <c r="E150" s="10">
        <f t="shared" ca="1" si="16"/>
        <v>0.49573899064028237</v>
      </c>
      <c r="F150" s="10">
        <f t="shared" si="12"/>
        <v>1</v>
      </c>
      <c r="G150" s="10">
        <f t="shared" ca="1" si="13"/>
        <v>0.49573899064028237</v>
      </c>
      <c r="H150" s="10">
        <f t="shared" ca="1" si="17"/>
        <v>129</v>
      </c>
      <c r="I150" s="33" t="s">
        <v>49</v>
      </c>
      <c r="J150" s="33" t="s">
        <v>187</v>
      </c>
      <c r="K150" s="33">
        <v>77</v>
      </c>
      <c r="L150" s="33">
        <v>7</v>
      </c>
      <c r="M150" s="70" t="s">
        <v>369</v>
      </c>
      <c r="N150" s="33">
        <v>7</v>
      </c>
      <c r="O150" s="33"/>
      <c r="P150" s="70" t="s">
        <v>370</v>
      </c>
      <c r="Q150" s="34"/>
    </row>
    <row r="151" spans="1:17" s="98" customFormat="1" ht="14.45" customHeight="1" x14ac:dyDescent="0.15">
      <c r="A151" s="9">
        <f t="shared" ca="1" si="14"/>
        <v>184</v>
      </c>
      <c r="B151" s="9">
        <f t="shared" si="15"/>
        <v>0</v>
      </c>
      <c r="C151" s="99"/>
      <c r="D151" s="99"/>
      <c r="E151" s="10">
        <f t="shared" ca="1" si="16"/>
        <v>0.27701622881740673</v>
      </c>
      <c r="F151" s="10">
        <f t="shared" si="12"/>
        <v>1</v>
      </c>
      <c r="G151" s="10">
        <f t="shared" ca="1" si="13"/>
        <v>0.27701622881740673</v>
      </c>
      <c r="H151" s="10">
        <f t="shared" ca="1" si="17"/>
        <v>184</v>
      </c>
      <c r="I151" s="33" t="s">
        <v>49</v>
      </c>
      <c r="J151" s="33" t="s">
        <v>187</v>
      </c>
      <c r="K151" s="33">
        <v>77</v>
      </c>
      <c r="L151" s="33">
        <v>8</v>
      </c>
      <c r="M151" s="70" t="s">
        <v>371</v>
      </c>
      <c r="N151" s="33">
        <v>8</v>
      </c>
      <c r="O151" s="33"/>
      <c r="P151" s="70" t="s">
        <v>372</v>
      </c>
      <c r="Q151" s="34"/>
    </row>
    <row r="152" spans="1:17" s="98" customFormat="1" ht="14.45" customHeight="1" x14ac:dyDescent="0.15">
      <c r="A152" s="98">
        <f t="shared" ca="1" si="14"/>
        <v>21</v>
      </c>
      <c r="B152" s="98">
        <f t="shared" si="15"/>
        <v>0</v>
      </c>
      <c r="C152" s="99"/>
      <c r="D152" s="99"/>
      <c r="E152" s="100">
        <f t="shared" ca="1" si="16"/>
        <v>0.91513400379595389</v>
      </c>
      <c r="F152" s="100">
        <f t="shared" si="12"/>
        <v>1</v>
      </c>
      <c r="G152" s="100">
        <f t="shared" ca="1" si="13"/>
        <v>0.91513400379595389</v>
      </c>
      <c r="H152" s="100">
        <f t="shared" ca="1" si="17"/>
        <v>21</v>
      </c>
      <c r="I152" s="87" t="s">
        <v>49</v>
      </c>
      <c r="J152" s="87" t="s">
        <v>187</v>
      </c>
      <c r="K152" s="87">
        <v>77</v>
      </c>
      <c r="L152" s="87">
        <v>9</v>
      </c>
      <c r="M152" s="88" t="s">
        <v>373</v>
      </c>
      <c r="N152" s="87">
        <v>9</v>
      </c>
      <c r="O152" s="87"/>
      <c r="P152" s="88" t="s">
        <v>374</v>
      </c>
      <c r="Q152" s="82"/>
    </row>
    <row r="153" spans="1:17" s="98" customFormat="1" ht="14.45" customHeight="1" x14ac:dyDescent="0.15">
      <c r="A153" s="9">
        <f t="shared" ca="1" si="14"/>
        <v>107</v>
      </c>
      <c r="B153" s="9">
        <f t="shared" si="15"/>
        <v>0</v>
      </c>
      <c r="C153" s="99"/>
      <c r="D153" s="99"/>
      <c r="E153" s="10">
        <f t="shared" ca="1" si="16"/>
        <v>0.56869019859932424</v>
      </c>
      <c r="F153" s="10">
        <f t="shared" si="12"/>
        <v>1</v>
      </c>
      <c r="G153" s="10">
        <f t="shared" ca="1" si="13"/>
        <v>0.56869019859932424</v>
      </c>
      <c r="H153" s="10">
        <f t="shared" ca="1" si="17"/>
        <v>107</v>
      </c>
      <c r="I153" s="33" t="s">
        <v>49</v>
      </c>
      <c r="J153" s="33" t="s">
        <v>187</v>
      </c>
      <c r="K153" s="33">
        <v>77</v>
      </c>
      <c r="L153" s="33">
        <v>10</v>
      </c>
      <c r="M153" s="70" t="s">
        <v>375</v>
      </c>
      <c r="N153" s="33">
        <v>10</v>
      </c>
      <c r="O153" s="33"/>
      <c r="P153" s="70" t="s">
        <v>376</v>
      </c>
      <c r="Q153" s="34"/>
    </row>
    <row r="154" spans="1:17" s="98" customFormat="1" ht="14.45" customHeight="1" x14ac:dyDescent="0.15">
      <c r="A154" s="9">
        <f t="shared" ca="1" si="14"/>
        <v>38</v>
      </c>
      <c r="B154" s="9">
        <f t="shared" si="15"/>
        <v>0</v>
      </c>
      <c r="C154" s="99"/>
      <c r="D154" s="99"/>
      <c r="E154" s="10">
        <f t="shared" ca="1" si="16"/>
        <v>0.83318797467085426</v>
      </c>
      <c r="F154" s="10">
        <f t="shared" si="12"/>
        <v>1</v>
      </c>
      <c r="G154" s="10">
        <f t="shared" ca="1" si="13"/>
        <v>0.83318797467085426</v>
      </c>
      <c r="H154" s="10">
        <f t="shared" ca="1" si="17"/>
        <v>38</v>
      </c>
      <c r="I154" s="33" t="s">
        <v>49</v>
      </c>
      <c r="J154" s="33" t="s">
        <v>187</v>
      </c>
      <c r="K154" s="33">
        <v>77</v>
      </c>
      <c r="L154" s="33">
        <v>11</v>
      </c>
      <c r="M154" s="70" t="s">
        <v>377</v>
      </c>
      <c r="N154" s="33">
        <v>11</v>
      </c>
      <c r="O154" s="33"/>
      <c r="P154" s="70" t="s">
        <v>139</v>
      </c>
      <c r="Q154" s="34"/>
    </row>
    <row r="155" spans="1:17" s="98" customFormat="1" ht="14.45" customHeight="1" x14ac:dyDescent="0.15">
      <c r="A155" s="9">
        <f t="shared" ca="1" si="14"/>
        <v>99</v>
      </c>
      <c r="B155" s="9">
        <f t="shared" si="15"/>
        <v>0</v>
      </c>
      <c r="C155" s="99"/>
      <c r="D155" s="99"/>
      <c r="E155" s="10">
        <f t="shared" ca="1" si="16"/>
        <v>0.60489592143776871</v>
      </c>
      <c r="F155" s="10">
        <f t="shared" si="12"/>
        <v>1</v>
      </c>
      <c r="G155" s="10">
        <f t="shared" ca="1" si="13"/>
        <v>0.60489592143776871</v>
      </c>
      <c r="H155" s="10">
        <f t="shared" ca="1" si="17"/>
        <v>99</v>
      </c>
      <c r="I155" s="33" t="s">
        <v>49</v>
      </c>
      <c r="J155" s="33" t="s">
        <v>187</v>
      </c>
      <c r="K155" s="33">
        <v>77</v>
      </c>
      <c r="L155" s="33">
        <v>12</v>
      </c>
      <c r="M155" s="70" t="s">
        <v>378</v>
      </c>
      <c r="N155" s="33">
        <v>12</v>
      </c>
      <c r="O155" s="33"/>
      <c r="P155" s="70" t="s">
        <v>379</v>
      </c>
      <c r="Q155" s="34"/>
    </row>
    <row r="156" spans="1:17" s="98" customFormat="1" ht="14.45" customHeight="1" x14ac:dyDescent="0.15">
      <c r="A156" s="9">
        <f t="shared" ca="1" si="14"/>
        <v>175</v>
      </c>
      <c r="B156" s="9">
        <f t="shared" si="15"/>
        <v>0</v>
      </c>
      <c r="C156" s="99"/>
      <c r="D156" s="99"/>
      <c r="E156" s="10">
        <f t="shared" ca="1" si="16"/>
        <v>0.29846073560965247</v>
      </c>
      <c r="F156" s="10">
        <f t="shared" si="12"/>
        <v>1</v>
      </c>
      <c r="G156" s="10">
        <f t="shared" ca="1" si="13"/>
        <v>0.29846073560965247</v>
      </c>
      <c r="H156" s="10">
        <f t="shared" ca="1" si="17"/>
        <v>175</v>
      </c>
      <c r="I156" s="33" t="s">
        <v>49</v>
      </c>
      <c r="J156" s="33" t="s">
        <v>187</v>
      </c>
      <c r="K156" s="33">
        <v>77</v>
      </c>
      <c r="L156" s="33">
        <v>13</v>
      </c>
      <c r="M156" s="70" t="s">
        <v>380</v>
      </c>
      <c r="N156" s="33">
        <v>13</v>
      </c>
      <c r="O156" s="33"/>
      <c r="P156" s="70" t="s">
        <v>381</v>
      </c>
      <c r="Q156" s="34"/>
    </row>
    <row r="157" spans="1:17" s="98" customFormat="1" ht="14.45" customHeight="1" x14ac:dyDescent="0.15">
      <c r="A157" s="9">
        <f t="shared" ca="1" si="14"/>
        <v>192</v>
      </c>
      <c r="B157" s="9">
        <f t="shared" si="15"/>
        <v>0</v>
      </c>
      <c r="C157" s="99"/>
      <c r="D157" s="99"/>
      <c r="E157" s="10">
        <f t="shared" ca="1" si="16"/>
        <v>0.22942276020618624</v>
      </c>
      <c r="F157" s="10">
        <f t="shared" si="12"/>
        <v>1</v>
      </c>
      <c r="G157" s="10">
        <f t="shared" ca="1" si="13"/>
        <v>0.22942276020618624</v>
      </c>
      <c r="H157" s="10">
        <f t="shared" ca="1" si="17"/>
        <v>192</v>
      </c>
      <c r="I157" s="33" t="s">
        <v>49</v>
      </c>
      <c r="J157" s="33" t="s">
        <v>187</v>
      </c>
      <c r="K157" s="33">
        <v>77</v>
      </c>
      <c r="L157" s="33">
        <v>14</v>
      </c>
      <c r="M157" s="70" t="s">
        <v>382</v>
      </c>
      <c r="N157" s="33">
        <v>14</v>
      </c>
      <c r="O157" s="33"/>
      <c r="P157" s="70" t="s">
        <v>140</v>
      </c>
      <c r="Q157" s="34"/>
    </row>
    <row r="158" spans="1:17" s="98" customFormat="1" ht="14.45" customHeight="1" x14ac:dyDescent="0.15">
      <c r="A158" s="9">
        <f t="shared" ca="1" si="14"/>
        <v>73</v>
      </c>
      <c r="B158" s="9">
        <f t="shared" si="15"/>
        <v>0</v>
      </c>
      <c r="C158" s="99"/>
      <c r="D158" s="99"/>
      <c r="E158" s="10">
        <f t="shared" ca="1" si="16"/>
        <v>0.67847921306746328</v>
      </c>
      <c r="F158" s="10">
        <f t="shared" si="12"/>
        <v>1</v>
      </c>
      <c r="G158" s="10">
        <f t="shared" ca="1" si="13"/>
        <v>0.67847921306746328</v>
      </c>
      <c r="H158" s="10">
        <f t="shared" ca="1" si="17"/>
        <v>73</v>
      </c>
      <c r="I158" s="33" t="s">
        <v>49</v>
      </c>
      <c r="J158" s="33" t="s">
        <v>187</v>
      </c>
      <c r="K158" s="33">
        <v>78</v>
      </c>
      <c r="L158" s="33">
        <v>15</v>
      </c>
      <c r="M158" s="70" t="s">
        <v>383</v>
      </c>
      <c r="N158" s="33">
        <v>15</v>
      </c>
      <c r="O158" s="33"/>
      <c r="P158" s="70" t="s">
        <v>384</v>
      </c>
      <c r="Q158" s="34"/>
    </row>
    <row r="159" spans="1:17" s="98" customFormat="1" ht="14.45" customHeight="1" x14ac:dyDescent="0.15">
      <c r="A159" s="9">
        <f t="shared" ca="1" si="14"/>
        <v>96</v>
      </c>
      <c r="B159" s="9">
        <f t="shared" si="15"/>
        <v>0</v>
      </c>
      <c r="C159" s="99"/>
      <c r="D159" s="99"/>
      <c r="E159" s="10">
        <f t="shared" ca="1" si="16"/>
        <v>0.61881675730763452</v>
      </c>
      <c r="F159" s="10">
        <f t="shared" si="12"/>
        <v>1</v>
      </c>
      <c r="G159" s="10">
        <f t="shared" ca="1" si="13"/>
        <v>0.61881675730763452</v>
      </c>
      <c r="H159" s="10">
        <f t="shared" ca="1" si="17"/>
        <v>96</v>
      </c>
      <c r="I159" s="33" t="s">
        <v>49</v>
      </c>
      <c r="J159" s="33" t="s">
        <v>187</v>
      </c>
      <c r="K159" s="33">
        <v>78</v>
      </c>
      <c r="L159" s="33">
        <v>16</v>
      </c>
      <c r="M159" s="70" t="s">
        <v>385</v>
      </c>
      <c r="N159" s="33">
        <v>16</v>
      </c>
      <c r="O159" s="33"/>
      <c r="P159" s="70" t="s">
        <v>84</v>
      </c>
      <c r="Q159" s="34"/>
    </row>
    <row r="160" spans="1:17" s="98" customFormat="1" ht="14.45" customHeight="1" x14ac:dyDescent="0.15">
      <c r="A160" s="9">
        <f t="shared" ca="1" si="14"/>
        <v>1</v>
      </c>
      <c r="B160" s="9">
        <f t="shared" si="15"/>
        <v>0</v>
      </c>
      <c r="C160" s="99"/>
      <c r="D160" s="99"/>
      <c r="E160" s="10">
        <f t="shared" ca="1" si="16"/>
        <v>0.97403476256675747</v>
      </c>
      <c r="F160" s="10">
        <f t="shared" si="12"/>
        <v>1</v>
      </c>
      <c r="G160" s="10">
        <f t="shared" ca="1" si="13"/>
        <v>0.97403476256675747</v>
      </c>
      <c r="H160" s="10">
        <f t="shared" ca="1" si="17"/>
        <v>1</v>
      </c>
      <c r="I160" s="33" t="s">
        <v>49</v>
      </c>
      <c r="J160" s="33" t="s">
        <v>187</v>
      </c>
      <c r="K160" s="33">
        <v>78</v>
      </c>
      <c r="L160" s="33">
        <v>17</v>
      </c>
      <c r="M160" s="70" t="s">
        <v>386</v>
      </c>
      <c r="N160" s="33">
        <v>17</v>
      </c>
      <c r="O160" s="33"/>
      <c r="P160" s="70" t="s">
        <v>85</v>
      </c>
      <c r="Q160" s="34"/>
    </row>
    <row r="161" spans="1:17" s="98" customFormat="1" ht="14.45" customHeight="1" x14ac:dyDescent="0.15">
      <c r="A161" s="9">
        <f t="shared" ca="1" si="14"/>
        <v>241</v>
      </c>
      <c r="B161" s="9">
        <f t="shared" si="15"/>
        <v>0</v>
      </c>
      <c r="C161" s="99"/>
      <c r="D161" s="99"/>
      <c r="E161" s="10">
        <f t="shared" ca="1" si="16"/>
        <v>1.9072429482635878E-2</v>
      </c>
      <c r="F161" s="10">
        <f t="shared" si="12"/>
        <v>1</v>
      </c>
      <c r="G161" s="10">
        <f t="shared" ca="1" si="13"/>
        <v>1.9072429482635878E-2</v>
      </c>
      <c r="H161" s="10">
        <f t="shared" ca="1" si="17"/>
        <v>241</v>
      </c>
      <c r="I161" s="33" t="s">
        <v>49</v>
      </c>
      <c r="J161" s="33" t="s">
        <v>187</v>
      </c>
      <c r="K161" s="33">
        <v>78</v>
      </c>
      <c r="L161" s="33">
        <v>18</v>
      </c>
      <c r="M161" s="70" t="s">
        <v>387</v>
      </c>
      <c r="N161" s="33">
        <v>18</v>
      </c>
      <c r="O161" s="33"/>
      <c r="P161" s="70" t="s">
        <v>388</v>
      </c>
      <c r="Q161" s="34"/>
    </row>
    <row r="162" spans="1:17" s="98" customFormat="1" ht="14.45" customHeight="1" x14ac:dyDescent="0.15">
      <c r="A162" s="98">
        <f t="shared" ca="1" si="14"/>
        <v>189</v>
      </c>
      <c r="B162" s="98">
        <f t="shared" si="15"/>
        <v>0</v>
      </c>
      <c r="C162" s="99"/>
      <c r="D162" s="99"/>
      <c r="E162" s="100">
        <f t="shared" ca="1" si="16"/>
        <v>0.25207478123239957</v>
      </c>
      <c r="F162" s="100">
        <f t="shared" si="12"/>
        <v>1</v>
      </c>
      <c r="G162" s="100">
        <f t="shared" ca="1" si="13"/>
        <v>0.25207478123239957</v>
      </c>
      <c r="H162" s="100">
        <f t="shared" ca="1" si="17"/>
        <v>189</v>
      </c>
      <c r="I162" s="87" t="s">
        <v>49</v>
      </c>
      <c r="J162" s="87" t="s">
        <v>187</v>
      </c>
      <c r="K162" s="87">
        <v>78</v>
      </c>
      <c r="L162" s="87">
        <v>19</v>
      </c>
      <c r="M162" s="88" t="s">
        <v>389</v>
      </c>
      <c r="N162" s="87">
        <v>19</v>
      </c>
      <c r="O162" s="87"/>
      <c r="P162" s="88" t="s">
        <v>390</v>
      </c>
      <c r="Q162" s="82"/>
    </row>
    <row r="163" spans="1:17" s="98" customFormat="1" ht="14.45" customHeight="1" x14ac:dyDescent="0.15">
      <c r="A163" s="98">
        <f t="shared" ca="1" si="14"/>
        <v>14</v>
      </c>
      <c r="B163" s="98">
        <f t="shared" si="15"/>
        <v>0</v>
      </c>
      <c r="C163" s="99"/>
      <c r="D163" s="99"/>
      <c r="E163" s="100">
        <f t="shared" ca="1" si="16"/>
        <v>0.94207621371520611</v>
      </c>
      <c r="F163" s="100">
        <f t="shared" si="12"/>
        <v>1</v>
      </c>
      <c r="G163" s="100">
        <f t="shared" ca="1" si="13"/>
        <v>0.94207621371520611</v>
      </c>
      <c r="H163" s="100">
        <f t="shared" ca="1" si="17"/>
        <v>14</v>
      </c>
      <c r="I163" s="87" t="s">
        <v>49</v>
      </c>
      <c r="J163" s="87" t="s">
        <v>187</v>
      </c>
      <c r="K163" s="87">
        <v>78</v>
      </c>
      <c r="L163" s="87">
        <v>20</v>
      </c>
      <c r="M163" s="88" t="s">
        <v>391</v>
      </c>
      <c r="N163" s="87">
        <v>20</v>
      </c>
      <c r="O163" s="87"/>
      <c r="P163" s="88" t="s">
        <v>392</v>
      </c>
      <c r="Q163" s="82"/>
    </row>
    <row r="164" spans="1:17" s="98" customFormat="1" ht="14.45" customHeight="1" x14ac:dyDescent="0.15">
      <c r="A164" s="9">
        <f t="shared" ca="1" si="14"/>
        <v>50</v>
      </c>
      <c r="B164" s="9">
        <f t="shared" si="15"/>
        <v>0</v>
      </c>
      <c r="C164" s="99"/>
      <c r="D164" s="99"/>
      <c r="E164" s="10">
        <f t="shared" ca="1" si="16"/>
        <v>0.80194406105426086</v>
      </c>
      <c r="F164" s="10">
        <f t="shared" si="12"/>
        <v>1</v>
      </c>
      <c r="G164" s="10">
        <f t="shared" ca="1" si="13"/>
        <v>0.80194406105426086</v>
      </c>
      <c r="H164" s="10">
        <f t="shared" ca="1" si="17"/>
        <v>50</v>
      </c>
      <c r="I164" s="33" t="s">
        <v>49</v>
      </c>
      <c r="J164" s="33" t="s">
        <v>187</v>
      </c>
      <c r="K164" s="33">
        <v>78</v>
      </c>
      <c r="L164" s="33">
        <v>21</v>
      </c>
      <c r="M164" s="70" t="s">
        <v>393</v>
      </c>
      <c r="N164" s="33">
        <v>21</v>
      </c>
      <c r="O164" s="33"/>
      <c r="P164" s="70" t="s">
        <v>142</v>
      </c>
      <c r="Q164" s="34"/>
    </row>
    <row r="165" spans="1:17" s="98" customFormat="1" ht="14.45" customHeight="1" x14ac:dyDescent="0.15">
      <c r="A165" s="9">
        <f t="shared" ca="1" si="14"/>
        <v>126</v>
      </c>
      <c r="B165" s="9">
        <f t="shared" si="15"/>
        <v>0</v>
      </c>
      <c r="C165" s="99"/>
      <c r="D165" s="99"/>
      <c r="E165" s="10">
        <f t="shared" ca="1" si="16"/>
        <v>0.51381054076308541</v>
      </c>
      <c r="F165" s="10">
        <f t="shared" si="12"/>
        <v>1</v>
      </c>
      <c r="G165" s="10">
        <f t="shared" ca="1" si="13"/>
        <v>0.51381054076308541</v>
      </c>
      <c r="H165" s="10">
        <f t="shared" ca="1" si="17"/>
        <v>126</v>
      </c>
      <c r="I165" s="33" t="s">
        <v>49</v>
      </c>
      <c r="J165" s="33" t="s">
        <v>187</v>
      </c>
      <c r="K165" s="33">
        <v>78</v>
      </c>
      <c r="L165" s="33">
        <v>22</v>
      </c>
      <c r="M165" s="70" t="s">
        <v>394</v>
      </c>
      <c r="N165" s="33">
        <v>22</v>
      </c>
      <c r="O165" s="33"/>
      <c r="P165" s="70" t="s">
        <v>395</v>
      </c>
      <c r="Q165" s="34"/>
    </row>
    <row r="166" spans="1:17" s="98" customFormat="1" ht="14.45" customHeight="1" x14ac:dyDescent="0.15">
      <c r="A166" s="9">
        <f t="shared" ca="1" si="14"/>
        <v>214</v>
      </c>
      <c r="B166" s="9">
        <f t="shared" si="15"/>
        <v>0</v>
      </c>
      <c r="C166" s="99"/>
      <c r="D166" s="99"/>
      <c r="E166" s="10">
        <f t="shared" ca="1" si="16"/>
        <v>0.11060690958854835</v>
      </c>
      <c r="F166" s="10">
        <f t="shared" si="12"/>
        <v>1</v>
      </c>
      <c r="G166" s="10">
        <f t="shared" ca="1" si="13"/>
        <v>0.11060690958854835</v>
      </c>
      <c r="H166" s="10">
        <f t="shared" ca="1" si="17"/>
        <v>214</v>
      </c>
      <c r="I166" s="33" t="s">
        <v>49</v>
      </c>
      <c r="J166" s="33" t="s">
        <v>187</v>
      </c>
      <c r="K166" s="33">
        <v>78</v>
      </c>
      <c r="L166" s="33">
        <v>23</v>
      </c>
      <c r="M166" s="70" t="s">
        <v>396</v>
      </c>
      <c r="N166" s="33">
        <v>23</v>
      </c>
      <c r="O166" s="33"/>
      <c r="P166" s="70" t="s">
        <v>129</v>
      </c>
      <c r="Q166" s="34"/>
    </row>
    <row r="167" spans="1:17" s="98" customFormat="1" ht="14.45" customHeight="1" x14ac:dyDescent="0.15">
      <c r="A167" s="9">
        <f t="shared" ca="1" si="14"/>
        <v>185</v>
      </c>
      <c r="B167" s="9">
        <f t="shared" si="15"/>
        <v>0</v>
      </c>
      <c r="C167" s="99"/>
      <c r="D167" s="99"/>
      <c r="E167" s="10">
        <f t="shared" ca="1" si="16"/>
        <v>0.27664082060973683</v>
      </c>
      <c r="F167" s="10">
        <f t="shared" si="12"/>
        <v>1</v>
      </c>
      <c r="G167" s="10">
        <f t="shared" ca="1" si="13"/>
        <v>0.27664082060973683</v>
      </c>
      <c r="H167" s="10">
        <f t="shared" ca="1" si="17"/>
        <v>185</v>
      </c>
      <c r="I167" s="33" t="s">
        <v>49</v>
      </c>
      <c r="J167" s="33" t="s">
        <v>187</v>
      </c>
      <c r="K167" s="33">
        <v>78</v>
      </c>
      <c r="L167" s="33">
        <v>24</v>
      </c>
      <c r="M167" s="70" t="s">
        <v>397</v>
      </c>
      <c r="N167" s="33">
        <v>24</v>
      </c>
      <c r="O167" s="33"/>
      <c r="P167" s="70" t="s">
        <v>398</v>
      </c>
      <c r="Q167" s="34"/>
    </row>
    <row r="168" spans="1:17" s="98" customFormat="1" ht="14.45" customHeight="1" x14ac:dyDescent="0.15">
      <c r="A168" s="103">
        <f t="shared" ca="1" si="14"/>
        <v>31</v>
      </c>
      <c r="B168" s="103">
        <f t="shared" si="15"/>
        <v>0</v>
      </c>
      <c r="C168" s="99"/>
      <c r="D168" s="99"/>
      <c r="E168" s="104">
        <f t="shared" ca="1" si="16"/>
        <v>0.86761282837996467</v>
      </c>
      <c r="F168" s="104">
        <f t="shared" si="12"/>
        <v>1</v>
      </c>
      <c r="G168" s="104">
        <f t="shared" ca="1" si="13"/>
        <v>0.86761282837996467</v>
      </c>
      <c r="H168" s="104">
        <f t="shared" ca="1" si="17"/>
        <v>31</v>
      </c>
      <c r="I168" s="89"/>
      <c r="J168" s="89"/>
      <c r="K168" s="89"/>
      <c r="L168" s="158" t="s">
        <v>511</v>
      </c>
      <c r="M168" s="95"/>
      <c r="N168" s="89"/>
      <c r="O168" s="89"/>
      <c r="P168" s="95"/>
      <c r="Q168" s="96"/>
    </row>
    <row r="169" spans="1:17" s="98" customFormat="1" ht="14.45" customHeight="1" x14ac:dyDescent="0.15">
      <c r="A169" s="9">
        <f t="shared" ca="1" si="14"/>
        <v>225</v>
      </c>
      <c r="B169" s="9">
        <f t="shared" si="15"/>
        <v>0</v>
      </c>
      <c r="C169" s="99"/>
      <c r="D169" s="99"/>
      <c r="E169" s="10">
        <f t="shared" ca="1" si="16"/>
        <v>8.7473677897895952E-2</v>
      </c>
      <c r="F169" s="10">
        <f t="shared" si="12"/>
        <v>1</v>
      </c>
      <c r="G169" s="10">
        <f t="shared" ca="1" si="13"/>
        <v>8.7473677897895952E-2</v>
      </c>
      <c r="H169" s="10">
        <f t="shared" ca="1" si="17"/>
        <v>225</v>
      </c>
      <c r="I169" s="33" t="s">
        <v>49</v>
      </c>
      <c r="J169" s="33" t="s">
        <v>187</v>
      </c>
      <c r="K169" s="33">
        <v>78</v>
      </c>
      <c r="L169" s="33">
        <v>1</v>
      </c>
      <c r="M169" s="70" t="s">
        <v>399</v>
      </c>
      <c r="N169" s="33">
        <v>1</v>
      </c>
      <c r="O169" s="33"/>
      <c r="P169" s="70" t="s">
        <v>366</v>
      </c>
      <c r="Q169" s="34" t="s">
        <v>41</v>
      </c>
    </row>
    <row r="170" spans="1:17" s="98" customFormat="1" ht="14.45" customHeight="1" x14ac:dyDescent="0.15">
      <c r="A170" s="9">
        <f t="shared" ca="1" si="14"/>
        <v>81</v>
      </c>
      <c r="B170" s="9">
        <f t="shared" si="15"/>
        <v>0</v>
      </c>
      <c r="C170" s="99"/>
      <c r="D170" s="99"/>
      <c r="E170" s="10">
        <f t="shared" ca="1" si="16"/>
        <v>0.65356699615677061</v>
      </c>
      <c r="F170" s="10">
        <f t="shared" si="12"/>
        <v>1</v>
      </c>
      <c r="G170" s="10">
        <f t="shared" ca="1" si="13"/>
        <v>0.65356699615677061</v>
      </c>
      <c r="H170" s="10">
        <f t="shared" ca="1" si="17"/>
        <v>81</v>
      </c>
      <c r="I170" s="33" t="s">
        <v>49</v>
      </c>
      <c r="J170" s="33" t="s">
        <v>187</v>
      </c>
      <c r="K170" s="33">
        <v>78</v>
      </c>
      <c r="L170" s="33">
        <v>2</v>
      </c>
      <c r="M170" s="70" t="s">
        <v>400</v>
      </c>
      <c r="N170" s="33">
        <v>2</v>
      </c>
      <c r="O170" s="33"/>
      <c r="P170" s="70" t="s">
        <v>43</v>
      </c>
      <c r="Q170" s="34" t="s">
        <v>102</v>
      </c>
    </row>
    <row r="171" spans="1:17" s="98" customFormat="1" ht="14.45" customHeight="1" x14ac:dyDescent="0.15">
      <c r="A171" s="9">
        <f t="shared" ca="1" si="14"/>
        <v>83</v>
      </c>
      <c r="B171" s="9">
        <f t="shared" si="15"/>
        <v>0</v>
      </c>
      <c r="C171" s="99"/>
      <c r="D171" s="99"/>
      <c r="E171" s="10">
        <f t="shared" ca="1" si="16"/>
        <v>0.65180372000369791</v>
      </c>
      <c r="F171" s="10">
        <f t="shared" si="12"/>
        <v>1</v>
      </c>
      <c r="G171" s="10">
        <f t="shared" ca="1" si="13"/>
        <v>0.65180372000369791</v>
      </c>
      <c r="H171" s="10">
        <f t="shared" ca="1" si="17"/>
        <v>83</v>
      </c>
      <c r="I171" s="33" t="s">
        <v>49</v>
      </c>
      <c r="J171" s="33" t="s">
        <v>187</v>
      </c>
      <c r="K171" s="33">
        <v>78</v>
      </c>
      <c r="L171" s="33">
        <v>3</v>
      </c>
      <c r="M171" s="70" t="s">
        <v>143</v>
      </c>
      <c r="N171" s="33">
        <v>3</v>
      </c>
      <c r="O171" s="33"/>
      <c r="P171" s="70" t="s">
        <v>43</v>
      </c>
      <c r="Q171" s="34" t="s">
        <v>138</v>
      </c>
    </row>
    <row r="172" spans="1:17" s="98" customFormat="1" ht="14.45" customHeight="1" x14ac:dyDescent="0.15">
      <c r="A172" s="9">
        <f t="shared" ca="1" si="14"/>
        <v>216</v>
      </c>
      <c r="B172" s="9">
        <f t="shared" si="15"/>
        <v>0</v>
      </c>
      <c r="C172" s="99"/>
      <c r="D172" s="99"/>
      <c r="E172" s="10">
        <f t="shared" ca="1" si="16"/>
        <v>0.10428965218623887</v>
      </c>
      <c r="F172" s="10">
        <f t="shared" si="12"/>
        <v>1</v>
      </c>
      <c r="G172" s="10">
        <f t="shared" ca="1" si="13"/>
        <v>0.10428965218623887</v>
      </c>
      <c r="H172" s="10">
        <f t="shared" ca="1" si="17"/>
        <v>216</v>
      </c>
      <c r="I172" s="33" t="s">
        <v>49</v>
      </c>
      <c r="J172" s="33" t="s">
        <v>187</v>
      </c>
      <c r="K172" s="33">
        <v>78</v>
      </c>
      <c r="L172" s="33">
        <v>4</v>
      </c>
      <c r="M172" s="70" t="s">
        <v>401</v>
      </c>
      <c r="N172" s="33">
        <v>4</v>
      </c>
      <c r="O172" s="33"/>
      <c r="P172" s="70" t="s">
        <v>144</v>
      </c>
      <c r="Q172" s="34" t="s">
        <v>39</v>
      </c>
    </row>
    <row r="173" spans="1:17" s="98" customFormat="1" ht="14.45" customHeight="1" x14ac:dyDescent="0.15">
      <c r="A173" s="9">
        <f t="shared" ca="1" si="14"/>
        <v>39</v>
      </c>
      <c r="B173" s="9">
        <f t="shared" si="15"/>
        <v>0</v>
      </c>
      <c r="C173" s="99"/>
      <c r="D173" s="99"/>
      <c r="E173" s="10">
        <f t="shared" ca="1" si="16"/>
        <v>0.82955646370603253</v>
      </c>
      <c r="F173" s="10">
        <f t="shared" si="12"/>
        <v>1</v>
      </c>
      <c r="G173" s="10">
        <f t="shared" ca="1" si="13"/>
        <v>0.82955646370603253</v>
      </c>
      <c r="H173" s="10">
        <f t="shared" ca="1" si="17"/>
        <v>39</v>
      </c>
      <c r="I173" s="33" t="s">
        <v>49</v>
      </c>
      <c r="J173" s="33" t="s">
        <v>187</v>
      </c>
      <c r="K173" s="33">
        <v>78</v>
      </c>
      <c r="L173" s="33">
        <v>5</v>
      </c>
      <c r="M173" s="70" t="s">
        <v>402</v>
      </c>
      <c r="N173" s="33">
        <v>5</v>
      </c>
      <c r="O173" s="33"/>
      <c r="P173" s="70" t="s">
        <v>403</v>
      </c>
      <c r="Q173" s="34" t="s">
        <v>404</v>
      </c>
    </row>
    <row r="174" spans="1:17" s="98" customFormat="1" ht="14.45" customHeight="1" x14ac:dyDescent="0.15">
      <c r="A174" s="9">
        <f t="shared" ca="1" si="14"/>
        <v>110</v>
      </c>
      <c r="B174" s="9">
        <f t="shared" si="15"/>
        <v>0</v>
      </c>
      <c r="C174" s="99"/>
      <c r="D174" s="99"/>
      <c r="E174" s="10">
        <f t="shared" ca="1" si="16"/>
        <v>0.56598670041493226</v>
      </c>
      <c r="F174" s="10">
        <f t="shared" si="12"/>
        <v>1</v>
      </c>
      <c r="G174" s="10">
        <f t="shared" ca="1" si="13"/>
        <v>0.56598670041493226</v>
      </c>
      <c r="H174" s="10">
        <f t="shared" ca="1" si="17"/>
        <v>110</v>
      </c>
      <c r="I174" s="33" t="s">
        <v>49</v>
      </c>
      <c r="J174" s="33" t="s">
        <v>187</v>
      </c>
      <c r="K174" s="33">
        <v>78</v>
      </c>
      <c r="L174" s="33">
        <v>6</v>
      </c>
      <c r="M174" s="70" t="s">
        <v>405</v>
      </c>
      <c r="N174" s="33">
        <v>6</v>
      </c>
      <c r="O174" s="33"/>
      <c r="P174" s="70" t="s">
        <v>148</v>
      </c>
      <c r="Q174" s="34"/>
    </row>
    <row r="175" spans="1:17" s="98" customFormat="1" ht="14.45" customHeight="1" x14ac:dyDescent="0.15">
      <c r="A175" s="9">
        <f t="shared" ca="1" si="14"/>
        <v>213</v>
      </c>
      <c r="B175" s="9">
        <f t="shared" si="15"/>
        <v>0</v>
      </c>
      <c r="C175" s="99"/>
      <c r="D175" s="99"/>
      <c r="E175" s="10">
        <f t="shared" ca="1" si="16"/>
        <v>0.11280001121592442</v>
      </c>
      <c r="F175" s="10">
        <f t="shared" si="12"/>
        <v>1</v>
      </c>
      <c r="G175" s="10">
        <f t="shared" ca="1" si="13"/>
        <v>0.11280001121592442</v>
      </c>
      <c r="H175" s="10">
        <f t="shared" ca="1" si="17"/>
        <v>213</v>
      </c>
      <c r="I175" s="33" t="s">
        <v>49</v>
      </c>
      <c r="J175" s="33" t="s">
        <v>187</v>
      </c>
      <c r="K175" s="33">
        <v>78</v>
      </c>
      <c r="L175" s="33">
        <v>7</v>
      </c>
      <c r="M175" s="70" t="s">
        <v>406</v>
      </c>
      <c r="N175" s="33">
        <v>7</v>
      </c>
      <c r="O175" s="33"/>
      <c r="P175" s="70" t="s">
        <v>145</v>
      </c>
      <c r="Q175" s="34"/>
    </row>
    <row r="176" spans="1:17" s="98" customFormat="1" ht="14.45" customHeight="1" x14ac:dyDescent="0.15">
      <c r="A176" s="9">
        <f t="shared" ca="1" si="14"/>
        <v>47</v>
      </c>
      <c r="B176" s="9">
        <f t="shared" si="15"/>
        <v>0</v>
      </c>
      <c r="C176" s="99"/>
      <c r="D176" s="99"/>
      <c r="E176" s="10">
        <f t="shared" ca="1" si="16"/>
        <v>0.80535642482644532</v>
      </c>
      <c r="F176" s="10">
        <f t="shared" si="12"/>
        <v>1</v>
      </c>
      <c r="G176" s="10">
        <f t="shared" ca="1" si="13"/>
        <v>0.80535642482644532</v>
      </c>
      <c r="H176" s="10">
        <f t="shared" ca="1" si="17"/>
        <v>47</v>
      </c>
      <c r="I176" s="33" t="s">
        <v>49</v>
      </c>
      <c r="J176" s="33" t="s">
        <v>187</v>
      </c>
      <c r="K176" s="33">
        <v>78</v>
      </c>
      <c r="L176" s="33">
        <v>8</v>
      </c>
      <c r="M176" s="70" t="s">
        <v>407</v>
      </c>
      <c r="N176" s="33">
        <v>8</v>
      </c>
      <c r="O176" s="33"/>
      <c r="P176" s="70" t="s">
        <v>408</v>
      </c>
      <c r="Q176" s="34"/>
    </row>
    <row r="177" spans="1:17" s="98" customFormat="1" ht="14.45" customHeight="1" x14ac:dyDescent="0.15">
      <c r="A177" s="9">
        <f t="shared" ca="1" si="14"/>
        <v>112</v>
      </c>
      <c r="B177" s="9">
        <f t="shared" si="15"/>
        <v>0</v>
      </c>
      <c r="C177" s="99"/>
      <c r="D177" s="99"/>
      <c r="E177" s="10">
        <f t="shared" ca="1" si="16"/>
        <v>0.55628085704146024</v>
      </c>
      <c r="F177" s="10">
        <f t="shared" si="12"/>
        <v>1</v>
      </c>
      <c r="G177" s="10">
        <f t="shared" ca="1" si="13"/>
        <v>0.55628085704146024</v>
      </c>
      <c r="H177" s="10">
        <f t="shared" ca="1" si="17"/>
        <v>112</v>
      </c>
      <c r="I177" s="33" t="s">
        <v>49</v>
      </c>
      <c r="J177" s="33" t="s">
        <v>187</v>
      </c>
      <c r="K177" s="33">
        <v>78</v>
      </c>
      <c r="L177" s="33">
        <v>9</v>
      </c>
      <c r="M177" s="70" t="s">
        <v>409</v>
      </c>
      <c r="N177" s="33">
        <v>9</v>
      </c>
      <c r="O177" s="33"/>
      <c r="P177" s="70" t="s">
        <v>150</v>
      </c>
      <c r="Q177" s="34"/>
    </row>
    <row r="178" spans="1:17" s="98" customFormat="1" ht="14.45" customHeight="1" x14ac:dyDescent="0.15">
      <c r="A178" s="9">
        <f t="shared" ca="1" si="14"/>
        <v>215</v>
      </c>
      <c r="B178" s="9">
        <f t="shared" si="15"/>
        <v>0</v>
      </c>
      <c r="C178" s="99"/>
      <c r="D178" s="99"/>
      <c r="E178" s="10">
        <f t="shared" ca="1" si="16"/>
        <v>0.11009645777740473</v>
      </c>
      <c r="F178" s="10">
        <f t="shared" si="12"/>
        <v>1</v>
      </c>
      <c r="G178" s="10">
        <f t="shared" ca="1" si="13"/>
        <v>0.11009645777740473</v>
      </c>
      <c r="H178" s="10">
        <f t="shared" ca="1" si="17"/>
        <v>215</v>
      </c>
      <c r="I178" s="33" t="s">
        <v>49</v>
      </c>
      <c r="J178" s="33" t="s">
        <v>187</v>
      </c>
      <c r="K178" s="33">
        <v>78</v>
      </c>
      <c r="L178" s="33">
        <v>10</v>
      </c>
      <c r="M178" s="70" t="s">
        <v>410</v>
      </c>
      <c r="N178" s="33">
        <v>10</v>
      </c>
      <c r="O178" s="33"/>
      <c r="P178" s="70" t="s">
        <v>411</v>
      </c>
      <c r="Q178" s="34"/>
    </row>
    <row r="179" spans="1:17" s="98" customFormat="1" ht="14.45" customHeight="1" x14ac:dyDescent="0.15">
      <c r="A179" s="9">
        <f t="shared" ca="1" si="14"/>
        <v>146</v>
      </c>
      <c r="B179" s="9">
        <f t="shared" si="15"/>
        <v>0</v>
      </c>
      <c r="C179" s="99"/>
      <c r="D179" s="99"/>
      <c r="E179" s="10">
        <f t="shared" ca="1" si="16"/>
        <v>0.43089255329969756</v>
      </c>
      <c r="F179" s="10">
        <f t="shared" si="12"/>
        <v>1</v>
      </c>
      <c r="G179" s="10">
        <f t="shared" ca="1" si="13"/>
        <v>0.43089255329969756</v>
      </c>
      <c r="H179" s="10">
        <f t="shared" ca="1" si="17"/>
        <v>146</v>
      </c>
      <c r="I179" s="33" t="s">
        <v>49</v>
      </c>
      <c r="J179" s="33" t="s">
        <v>187</v>
      </c>
      <c r="K179" s="33">
        <v>78</v>
      </c>
      <c r="L179" s="33">
        <v>11</v>
      </c>
      <c r="M179" s="70" t="s">
        <v>412</v>
      </c>
      <c r="N179" s="33">
        <v>11</v>
      </c>
      <c r="O179" s="33"/>
      <c r="P179" s="70" t="s">
        <v>413</v>
      </c>
      <c r="Q179" s="34" t="s">
        <v>414</v>
      </c>
    </row>
    <row r="180" spans="1:17" s="98" customFormat="1" ht="14.45" customHeight="1" x14ac:dyDescent="0.15">
      <c r="A180" s="9">
        <f t="shared" ca="1" si="14"/>
        <v>176</v>
      </c>
      <c r="B180" s="9">
        <f t="shared" si="15"/>
        <v>0</v>
      </c>
      <c r="C180" s="99"/>
      <c r="D180" s="99"/>
      <c r="E180" s="10">
        <f t="shared" ca="1" si="16"/>
        <v>0.29706159265967658</v>
      </c>
      <c r="F180" s="10">
        <f t="shared" si="12"/>
        <v>1</v>
      </c>
      <c r="G180" s="10">
        <f t="shared" ca="1" si="13"/>
        <v>0.29706159265967658</v>
      </c>
      <c r="H180" s="10">
        <f t="shared" ca="1" si="17"/>
        <v>176</v>
      </c>
      <c r="I180" s="87" t="s">
        <v>49</v>
      </c>
      <c r="J180" s="87" t="s">
        <v>187</v>
      </c>
      <c r="K180" s="102">
        <v>78</v>
      </c>
      <c r="L180" s="102">
        <v>12</v>
      </c>
      <c r="M180" s="88" t="s">
        <v>415</v>
      </c>
      <c r="N180" s="87">
        <v>12</v>
      </c>
      <c r="O180" s="87"/>
      <c r="P180" s="88" t="s">
        <v>151</v>
      </c>
      <c r="Q180" s="82"/>
    </row>
    <row r="181" spans="1:17" s="98" customFormat="1" ht="14.45" customHeight="1" x14ac:dyDescent="0.15">
      <c r="A181" s="9">
        <f t="shared" ca="1" si="14"/>
        <v>91</v>
      </c>
      <c r="B181" s="9">
        <f t="shared" si="15"/>
        <v>0</v>
      </c>
      <c r="C181" s="99"/>
      <c r="D181" s="99"/>
      <c r="E181" s="10">
        <f t="shared" ca="1" si="16"/>
        <v>0.62689311735368369</v>
      </c>
      <c r="F181" s="10">
        <f t="shared" si="12"/>
        <v>1</v>
      </c>
      <c r="G181" s="10">
        <f t="shared" ca="1" si="13"/>
        <v>0.62689311735368369</v>
      </c>
      <c r="H181" s="10">
        <f t="shared" ca="1" si="17"/>
        <v>91</v>
      </c>
      <c r="I181" s="33" t="s">
        <v>49</v>
      </c>
      <c r="J181" s="33" t="s">
        <v>187</v>
      </c>
      <c r="K181" s="33">
        <v>78</v>
      </c>
      <c r="L181" s="33">
        <v>13</v>
      </c>
      <c r="M181" s="156" t="s">
        <v>512</v>
      </c>
      <c r="N181" s="33">
        <v>13</v>
      </c>
      <c r="O181" s="33"/>
      <c r="P181" s="70" t="s">
        <v>416</v>
      </c>
      <c r="Q181" s="34"/>
    </row>
    <row r="182" spans="1:17" s="98" customFormat="1" ht="14.45" customHeight="1" x14ac:dyDescent="0.15">
      <c r="A182" s="9">
        <f t="shared" ca="1" si="14"/>
        <v>86</v>
      </c>
      <c r="B182" s="9">
        <f t="shared" si="15"/>
        <v>0</v>
      </c>
      <c r="C182" s="99"/>
      <c r="D182" s="99"/>
      <c r="E182" s="10">
        <f t="shared" ca="1" si="16"/>
        <v>0.64245639239195462</v>
      </c>
      <c r="F182" s="10">
        <f t="shared" si="12"/>
        <v>1</v>
      </c>
      <c r="G182" s="10">
        <f t="shared" ca="1" si="13"/>
        <v>0.64245639239195462</v>
      </c>
      <c r="H182" s="10">
        <f t="shared" ca="1" si="17"/>
        <v>86</v>
      </c>
      <c r="I182" s="33" t="s">
        <v>49</v>
      </c>
      <c r="J182" s="33" t="s">
        <v>187</v>
      </c>
      <c r="K182" s="33">
        <v>78</v>
      </c>
      <c r="L182" s="33">
        <v>14</v>
      </c>
      <c r="M182" s="70" t="s">
        <v>417</v>
      </c>
      <c r="N182" s="33">
        <v>14</v>
      </c>
      <c r="O182" s="33"/>
      <c r="P182" s="70" t="s">
        <v>47</v>
      </c>
      <c r="Q182" s="34"/>
    </row>
    <row r="183" spans="1:17" s="98" customFormat="1" ht="14.45" customHeight="1" x14ac:dyDescent="0.15">
      <c r="A183" s="9">
        <f t="shared" ca="1" si="14"/>
        <v>206</v>
      </c>
      <c r="B183" s="9">
        <f t="shared" si="15"/>
        <v>0</v>
      </c>
      <c r="C183" s="99"/>
      <c r="D183" s="99"/>
      <c r="E183" s="10">
        <f t="shared" ca="1" si="16"/>
        <v>0.13921205400224634</v>
      </c>
      <c r="F183" s="10">
        <f t="shared" si="12"/>
        <v>1</v>
      </c>
      <c r="G183" s="10">
        <f t="shared" ca="1" si="13"/>
        <v>0.13921205400224634</v>
      </c>
      <c r="H183" s="10">
        <f t="shared" ca="1" si="17"/>
        <v>206</v>
      </c>
      <c r="I183" s="33" t="s">
        <v>49</v>
      </c>
      <c r="J183" s="33" t="s">
        <v>187</v>
      </c>
      <c r="K183" s="33">
        <v>78</v>
      </c>
      <c r="L183" s="33">
        <v>15</v>
      </c>
      <c r="M183" s="70" t="s">
        <v>418</v>
      </c>
      <c r="N183" s="33">
        <v>15</v>
      </c>
      <c r="O183" s="33"/>
      <c r="P183" s="70" t="s">
        <v>147</v>
      </c>
      <c r="Q183" s="34"/>
    </row>
    <row r="184" spans="1:17" s="98" customFormat="1" ht="14.45" customHeight="1" x14ac:dyDescent="0.15">
      <c r="A184" s="98">
        <f t="shared" ca="1" si="14"/>
        <v>121</v>
      </c>
      <c r="B184" s="98">
        <f t="shared" si="15"/>
        <v>0</v>
      </c>
      <c r="C184" s="99"/>
      <c r="D184" s="99"/>
      <c r="E184" s="100">
        <f t="shared" ca="1" si="16"/>
        <v>0.53362090218668501</v>
      </c>
      <c r="F184" s="100">
        <f t="shared" si="12"/>
        <v>1</v>
      </c>
      <c r="G184" s="100">
        <f t="shared" ca="1" si="13"/>
        <v>0.53362090218668501</v>
      </c>
      <c r="H184" s="100">
        <f t="shared" ca="1" si="17"/>
        <v>121</v>
      </c>
      <c r="I184" s="87" t="s">
        <v>49</v>
      </c>
      <c r="J184" s="87" t="s">
        <v>187</v>
      </c>
      <c r="K184" s="87">
        <v>78</v>
      </c>
      <c r="L184" s="87">
        <v>16</v>
      </c>
      <c r="M184" s="88" t="s">
        <v>419</v>
      </c>
      <c r="N184" s="87">
        <v>16</v>
      </c>
      <c r="O184" s="87"/>
      <c r="P184" s="88" t="s">
        <v>229</v>
      </c>
      <c r="Q184" s="82"/>
    </row>
    <row r="185" spans="1:17" s="98" customFormat="1" ht="14.45" customHeight="1" x14ac:dyDescent="0.15">
      <c r="A185" s="9">
        <f t="shared" ca="1" si="14"/>
        <v>212</v>
      </c>
      <c r="B185" s="9">
        <f t="shared" si="15"/>
        <v>0</v>
      </c>
      <c r="C185" s="99"/>
      <c r="D185" s="99"/>
      <c r="E185" s="10">
        <f t="shared" ca="1" si="16"/>
        <v>0.11598813449003909</v>
      </c>
      <c r="F185" s="10">
        <f t="shared" si="12"/>
        <v>1</v>
      </c>
      <c r="G185" s="10">
        <f t="shared" ca="1" si="13"/>
        <v>0.11598813449003909</v>
      </c>
      <c r="H185" s="10">
        <f t="shared" ca="1" si="17"/>
        <v>212</v>
      </c>
      <c r="I185" s="33" t="s">
        <v>49</v>
      </c>
      <c r="J185" s="33" t="s">
        <v>187</v>
      </c>
      <c r="K185" s="33">
        <v>78</v>
      </c>
      <c r="L185" s="33">
        <v>17</v>
      </c>
      <c r="M185" s="70" t="s">
        <v>420</v>
      </c>
      <c r="N185" s="33">
        <v>17</v>
      </c>
      <c r="O185" s="33"/>
      <c r="P185" s="70" t="s">
        <v>421</v>
      </c>
      <c r="Q185" s="34"/>
    </row>
    <row r="186" spans="1:17" s="98" customFormat="1" ht="14.45" customHeight="1" x14ac:dyDescent="0.15">
      <c r="A186" s="9">
        <f t="shared" ca="1" si="14"/>
        <v>239</v>
      </c>
      <c r="B186" s="9">
        <f t="shared" si="15"/>
        <v>0</v>
      </c>
      <c r="C186" s="99"/>
      <c r="D186" s="99"/>
      <c r="E186" s="10">
        <f t="shared" ca="1" si="16"/>
        <v>3.4166054915778066E-2</v>
      </c>
      <c r="F186" s="10">
        <f t="shared" si="12"/>
        <v>1</v>
      </c>
      <c r="G186" s="10">
        <f t="shared" ca="1" si="13"/>
        <v>3.4166054915778066E-2</v>
      </c>
      <c r="H186" s="10">
        <f t="shared" ca="1" si="17"/>
        <v>239</v>
      </c>
      <c r="I186" s="33" t="s">
        <v>49</v>
      </c>
      <c r="J186" s="33" t="s">
        <v>187</v>
      </c>
      <c r="K186" s="33">
        <v>78</v>
      </c>
      <c r="L186" s="33">
        <v>18</v>
      </c>
      <c r="M186" s="70" t="s">
        <v>422</v>
      </c>
      <c r="N186" s="33">
        <v>18</v>
      </c>
      <c r="O186" s="33"/>
      <c r="P186" s="70" t="s">
        <v>423</v>
      </c>
      <c r="Q186" s="34"/>
    </row>
    <row r="187" spans="1:17" s="98" customFormat="1" ht="14.45" customHeight="1" x14ac:dyDescent="0.15">
      <c r="A187" s="9">
        <f t="shared" ca="1" si="14"/>
        <v>120</v>
      </c>
      <c r="B187" s="9">
        <f t="shared" si="15"/>
        <v>0</v>
      </c>
      <c r="C187" s="99"/>
      <c r="D187" s="99"/>
      <c r="E187" s="10">
        <f t="shared" ca="1" si="16"/>
        <v>0.53373481563683001</v>
      </c>
      <c r="F187" s="10">
        <f t="shared" si="12"/>
        <v>1</v>
      </c>
      <c r="G187" s="10">
        <f t="shared" ca="1" si="13"/>
        <v>0.53373481563683001</v>
      </c>
      <c r="H187" s="10">
        <f t="shared" ca="1" si="17"/>
        <v>120</v>
      </c>
      <c r="I187" s="33" t="s">
        <v>49</v>
      </c>
      <c r="J187" s="33" t="s">
        <v>187</v>
      </c>
      <c r="K187" s="33">
        <v>78</v>
      </c>
      <c r="L187" s="33">
        <v>19</v>
      </c>
      <c r="M187" s="70" t="s">
        <v>424</v>
      </c>
      <c r="N187" s="33">
        <v>19</v>
      </c>
      <c r="O187" s="33"/>
      <c r="P187" s="70" t="s">
        <v>425</v>
      </c>
      <c r="Q187" s="34"/>
    </row>
    <row r="188" spans="1:17" s="98" customFormat="1" ht="14.45" customHeight="1" x14ac:dyDescent="0.15">
      <c r="A188" s="9">
        <f t="shared" ca="1" si="14"/>
        <v>179</v>
      </c>
      <c r="B188" s="9">
        <f t="shared" si="15"/>
        <v>0</v>
      </c>
      <c r="C188" s="99"/>
      <c r="D188" s="99"/>
      <c r="E188" s="10">
        <f t="shared" ca="1" si="16"/>
        <v>0.2911422696307544</v>
      </c>
      <c r="F188" s="10">
        <f t="shared" si="12"/>
        <v>1</v>
      </c>
      <c r="G188" s="10">
        <f t="shared" ca="1" si="13"/>
        <v>0.2911422696307544</v>
      </c>
      <c r="H188" s="10">
        <f t="shared" ca="1" si="17"/>
        <v>179</v>
      </c>
      <c r="I188" s="33" t="s">
        <v>49</v>
      </c>
      <c r="J188" s="33" t="s">
        <v>187</v>
      </c>
      <c r="K188" s="33">
        <v>78</v>
      </c>
      <c r="L188" s="33">
        <v>20</v>
      </c>
      <c r="M188" s="70" t="s">
        <v>426</v>
      </c>
      <c r="N188" s="33">
        <v>20</v>
      </c>
      <c r="O188" s="33"/>
      <c r="P188" s="70" t="s">
        <v>152</v>
      </c>
      <c r="Q188" s="34"/>
    </row>
    <row r="189" spans="1:17" s="98" customFormat="1" ht="14.45" customHeight="1" x14ac:dyDescent="0.15">
      <c r="A189" s="9">
        <f t="shared" ca="1" si="14"/>
        <v>54</v>
      </c>
      <c r="B189" s="9">
        <f t="shared" si="15"/>
        <v>0</v>
      </c>
      <c r="C189" s="99"/>
      <c r="D189" s="99"/>
      <c r="E189" s="10">
        <f t="shared" ca="1" si="16"/>
        <v>0.78282767651061602</v>
      </c>
      <c r="F189" s="10">
        <f t="shared" si="12"/>
        <v>1</v>
      </c>
      <c r="G189" s="10">
        <f t="shared" ca="1" si="13"/>
        <v>0.78282767651061602</v>
      </c>
      <c r="H189" s="10">
        <f t="shared" ca="1" si="17"/>
        <v>54</v>
      </c>
      <c r="I189" s="33" t="s">
        <v>49</v>
      </c>
      <c r="J189" s="33" t="s">
        <v>187</v>
      </c>
      <c r="K189" s="33">
        <v>78</v>
      </c>
      <c r="L189" s="33">
        <v>21</v>
      </c>
      <c r="M189" s="70" t="s">
        <v>427</v>
      </c>
      <c r="N189" s="33">
        <v>21</v>
      </c>
      <c r="O189" s="33"/>
      <c r="P189" s="70" t="s">
        <v>428</v>
      </c>
      <c r="Q189" s="34"/>
    </row>
    <row r="190" spans="1:17" s="98" customFormat="1" ht="14.45" customHeight="1" x14ac:dyDescent="0.15">
      <c r="A190" s="9">
        <f t="shared" ca="1" si="14"/>
        <v>237</v>
      </c>
      <c r="B190" s="9">
        <f t="shared" si="15"/>
        <v>0</v>
      </c>
      <c r="C190" s="99"/>
      <c r="D190" s="99"/>
      <c r="E190" s="10">
        <f t="shared" ca="1" si="16"/>
        <v>3.6277735595659277E-2</v>
      </c>
      <c r="F190" s="10">
        <f t="shared" si="12"/>
        <v>1</v>
      </c>
      <c r="G190" s="10">
        <f t="shared" ca="1" si="13"/>
        <v>3.6277735595659277E-2</v>
      </c>
      <c r="H190" s="10">
        <f t="shared" ca="1" si="17"/>
        <v>237</v>
      </c>
      <c r="I190" s="33" t="s">
        <v>49</v>
      </c>
      <c r="J190" s="33" t="s">
        <v>187</v>
      </c>
      <c r="K190" s="33">
        <v>78</v>
      </c>
      <c r="L190" s="33">
        <v>22</v>
      </c>
      <c r="M190" s="70" t="s">
        <v>429</v>
      </c>
      <c r="N190" s="33">
        <v>22</v>
      </c>
      <c r="O190" s="33"/>
      <c r="P190" s="70" t="s">
        <v>430</v>
      </c>
      <c r="Q190" s="34"/>
    </row>
    <row r="191" spans="1:17" s="98" customFormat="1" ht="14.45" customHeight="1" x14ac:dyDescent="0.15">
      <c r="A191" s="9">
        <f t="shared" ca="1" si="14"/>
        <v>245</v>
      </c>
      <c r="B191" s="9">
        <f t="shared" si="15"/>
        <v>0</v>
      </c>
      <c r="C191" s="99"/>
      <c r="D191" s="99"/>
      <c r="E191" s="10">
        <f t="shared" ca="1" si="16"/>
        <v>3.988752705243126E-3</v>
      </c>
      <c r="F191" s="10">
        <f t="shared" si="12"/>
        <v>1</v>
      </c>
      <c r="G191" s="10">
        <f t="shared" ca="1" si="13"/>
        <v>3.988752705243126E-3</v>
      </c>
      <c r="H191" s="10">
        <f t="shared" ca="1" si="17"/>
        <v>245</v>
      </c>
      <c r="I191" s="33" t="s">
        <v>49</v>
      </c>
      <c r="J191" s="33" t="s">
        <v>187</v>
      </c>
      <c r="K191" s="33">
        <v>78</v>
      </c>
      <c r="L191" s="33">
        <v>23</v>
      </c>
      <c r="M191" s="70" t="s">
        <v>431</v>
      </c>
      <c r="N191" s="33">
        <v>23</v>
      </c>
      <c r="O191" s="33"/>
      <c r="P191" s="70" t="s">
        <v>432</v>
      </c>
      <c r="Q191" s="34"/>
    </row>
    <row r="192" spans="1:17" s="98" customFormat="1" ht="14.45" customHeight="1" x14ac:dyDescent="0.15">
      <c r="A192" s="103">
        <f t="shared" ca="1" si="14"/>
        <v>80</v>
      </c>
      <c r="B192" s="103">
        <f t="shared" si="15"/>
        <v>0</v>
      </c>
      <c r="C192" s="99"/>
      <c r="D192" s="99"/>
      <c r="E192" s="104">
        <f t="shared" ca="1" si="16"/>
        <v>0.66178897336775233</v>
      </c>
      <c r="F192" s="104">
        <f t="shared" si="12"/>
        <v>1</v>
      </c>
      <c r="G192" s="104">
        <f t="shared" ca="1" si="13"/>
        <v>0.66178897336775233</v>
      </c>
      <c r="H192" s="104">
        <f t="shared" ca="1" si="17"/>
        <v>80</v>
      </c>
      <c r="I192" s="89"/>
      <c r="J192" s="89"/>
      <c r="K192" s="89"/>
      <c r="L192" s="158" t="s">
        <v>513</v>
      </c>
      <c r="M192" s="95"/>
      <c r="N192" s="89"/>
      <c r="O192" s="89"/>
      <c r="P192" s="95"/>
      <c r="Q192" s="96"/>
    </row>
    <row r="193" spans="1:17" s="98" customFormat="1" ht="14.45" customHeight="1" x14ac:dyDescent="0.15">
      <c r="A193" s="9">
        <f t="shared" ca="1" si="14"/>
        <v>219</v>
      </c>
      <c r="B193" s="9">
        <f t="shared" si="15"/>
        <v>0</v>
      </c>
      <c r="C193" s="99"/>
      <c r="D193" s="99"/>
      <c r="E193" s="10">
        <f t="shared" ca="1" si="16"/>
        <v>9.5488664661020128E-2</v>
      </c>
      <c r="F193" s="10">
        <f t="shared" si="12"/>
        <v>1</v>
      </c>
      <c r="G193" s="10">
        <f t="shared" ca="1" si="13"/>
        <v>9.5488664661020128E-2</v>
      </c>
      <c r="H193" s="10">
        <f t="shared" ca="1" si="17"/>
        <v>219</v>
      </c>
      <c r="I193" s="33" t="s">
        <v>49</v>
      </c>
      <c r="J193" s="33" t="s">
        <v>187</v>
      </c>
      <c r="K193" s="33">
        <v>79</v>
      </c>
      <c r="L193" s="33">
        <v>1</v>
      </c>
      <c r="M193" s="70" t="s">
        <v>433</v>
      </c>
      <c r="N193" s="33">
        <v>1</v>
      </c>
      <c r="O193" s="33"/>
      <c r="P193" s="70" t="s">
        <v>434</v>
      </c>
      <c r="Q193" s="34" t="s">
        <v>138</v>
      </c>
    </row>
    <row r="194" spans="1:17" s="98" customFormat="1" ht="14.45" customHeight="1" x14ac:dyDescent="0.15">
      <c r="A194" s="9">
        <f t="shared" ca="1" si="14"/>
        <v>33</v>
      </c>
      <c r="B194" s="9">
        <f t="shared" si="15"/>
        <v>0</v>
      </c>
      <c r="C194" s="99"/>
      <c r="D194" s="99"/>
      <c r="E194" s="10">
        <f t="shared" ca="1" si="16"/>
        <v>0.85823251447477589</v>
      </c>
      <c r="F194" s="10">
        <f t="shared" si="12"/>
        <v>1</v>
      </c>
      <c r="G194" s="10">
        <f t="shared" ca="1" si="13"/>
        <v>0.85823251447477589</v>
      </c>
      <c r="H194" s="10">
        <f t="shared" ca="1" si="17"/>
        <v>33</v>
      </c>
      <c r="I194" s="33" t="s">
        <v>49</v>
      </c>
      <c r="J194" s="33" t="s">
        <v>187</v>
      </c>
      <c r="K194" s="33">
        <v>79</v>
      </c>
      <c r="L194" s="33">
        <v>2</v>
      </c>
      <c r="M194" s="70" t="s">
        <v>153</v>
      </c>
      <c r="N194" s="33">
        <v>2</v>
      </c>
      <c r="O194" s="33"/>
      <c r="P194" s="70" t="s">
        <v>154</v>
      </c>
      <c r="Q194" s="34" t="s">
        <v>41</v>
      </c>
    </row>
    <row r="195" spans="1:17" s="98" customFormat="1" ht="14.45" customHeight="1" x14ac:dyDescent="0.15">
      <c r="A195" s="9">
        <f t="shared" ca="1" si="14"/>
        <v>116</v>
      </c>
      <c r="B195" s="9">
        <f t="shared" si="15"/>
        <v>0</v>
      </c>
      <c r="C195" s="99"/>
      <c r="D195" s="99"/>
      <c r="E195" s="10">
        <f t="shared" ca="1" si="16"/>
        <v>0.54440455608380633</v>
      </c>
      <c r="F195" s="10">
        <f t="shared" si="12"/>
        <v>1</v>
      </c>
      <c r="G195" s="10">
        <f t="shared" ca="1" si="13"/>
        <v>0.54440455608380633</v>
      </c>
      <c r="H195" s="10">
        <f t="shared" ca="1" si="17"/>
        <v>116</v>
      </c>
      <c r="I195" s="33" t="s">
        <v>49</v>
      </c>
      <c r="J195" s="33" t="s">
        <v>187</v>
      </c>
      <c r="K195" s="33">
        <v>79</v>
      </c>
      <c r="L195" s="33">
        <v>3</v>
      </c>
      <c r="M195" s="70" t="s">
        <v>435</v>
      </c>
      <c r="N195" s="33">
        <v>3</v>
      </c>
      <c r="O195" s="33"/>
      <c r="P195" s="70" t="s">
        <v>436</v>
      </c>
      <c r="Q195" s="34" t="s">
        <v>336</v>
      </c>
    </row>
    <row r="196" spans="1:17" s="98" customFormat="1" ht="14.45" customHeight="1" x14ac:dyDescent="0.15">
      <c r="A196" s="9">
        <f t="shared" ca="1" si="14"/>
        <v>34</v>
      </c>
      <c r="B196" s="9">
        <f t="shared" si="15"/>
        <v>0</v>
      </c>
      <c r="C196" s="99"/>
      <c r="D196" s="99"/>
      <c r="E196" s="10">
        <f t="shared" ca="1" si="16"/>
        <v>0.85695978467228517</v>
      </c>
      <c r="F196" s="10">
        <f t="shared" si="12"/>
        <v>1</v>
      </c>
      <c r="G196" s="10">
        <f t="shared" ca="1" si="13"/>
        <v>0.85695978467228517</v>
      </c>
      <c r="H196" s="10">
        <f t="shared" ca="1" si="17"/>
        <v>34</v>
      </c>
      <c r="I196" s="33" t="s">
        <v>49</v>
      </c>
      <c r="J196" s="33" t="s">
        <v>187</v>
      </c>
      <c r="K196" s="33">
        <v>79</v>
      </c>
      <c r="L196" s="33">
        <v>4</v>
      </c>
      <c r="M196" s="70" t="s">
        <v>437</v>
      </c>
      <c r="N196" s="33">
        <v>4</v>
      </c>
      <c r="O196" s="33"/>
      <c r="P196" s="70" t="s">
        <v>438</v>
      </c>
      <c r="Q196" s="34" t="s">
        <v>138</v>
      </c>
    </row>
    <row r="197" spans="1:17" s="98" customFormat="1" ht="14.45" customHeight="1" x14ac:dyDescent="0.15">
      <c r="A197" s="9">
        <f t="shared" ca="1" si="14"/>
        <v>130</v>
      </c>
      <c r="B197" s="9">
        <f t="shared" si="15"/>
        <v>0</v>
      </c>
      <c r="C197" s="99"/>
      <c r="D197" s="99"/>
      <c r="E197" s="10">
        <f t="shared" ca="1" si="16"/>
        <v>0.48808588766934113</v>
      </c>
      <c r="F197" s="10">
        <f t="shared" si="12"/>
        <v>1</v>
      </c>
      <c r="G197" s="10">
        <f t="shared" ca="1" si="13"/>
        <v>0.48808588766934113</v>
      </c>
      <c r="H197" s="10">
        <f t="shared" ca="1" si="17"/>
        <v>130</v>
      </c>
      <c r="I197" s="33" t="s">
        <v>49</v>
      </c>
      <c r="J197" s="33" t="s">
        <v>187</v>
      </c>
      <c r="K197" s="33">
        <v>79</v>
      </c>
      <c r="L197" s="33">
        <v>5</v>
      </c>
      <c r="M197" s="70" t="s">
        <v>155</v>
      </c>
      <c r="N197" s="33">
        <v>5</v>
      </c>
      <c r="O197" s="33"/>
      <c r="P197" s="70" t="s">
        <v>156</v>
      </c>
      <c r="Q197" s="34" t="s">
        <v>53</v>
      </c>
    </row>
    <row r="198" spans="1:17" s="98" customFormat="1" ht="14.45" customHeight="1" x14ac:dyDescent="0.15">
      <c r="A198" s="9">
        <f t="shared" ca="1" si="14"/>
        <v>122</v>
      </c>
      <c r="B198" s="9">
        <f t="shared" si="15"/>
        <v>0</v>
      </c>
      <c r="C198" s="99"/>
      <c r="D198" s="99"/>
      <c r="E198" s="10">
        <f t="shared" ca="1" si="16"/>
        <v>0.5300593782345312</v>
      </c>
      <c r="F198" s="10">
        <f t="shared" si="12"/>
        <v>1</v>
      </c>
      <c r="G198" s="10">
        <f t="shared" ca="1" si="13"/>
        <v>0.5300593782345312</v>
      </c>
      <c r="H198" s="10">
        <f t="shared" ca="1" si="17"/>
        <v>122</v>
      </c>
      <c r="I198" s="33" t="s">
        <v>49</v>
      </c>
      <c r="J198" s="33" t="s">
        <v>187</v>
      </c>
      <c r="K198" s="33">
        <v>79</v>
      </c>
      <c r="L198" s="33">
        <v>6</v>
      </c>
      <c r="M198" s="70" t="s">
        <v>439</v>
      </c>
      <c r="N198" s="33">
        <v>6</v>
      </c>
      <c r="O198" s="33"/>
      <c r="P198" s="70" t="s">
        <v>440</v>
      </c>
      <c r="Q198" s="34" t="s">
        <v>336</v>
      </c>
    </row>
    <row r="199" spans="1:17" s="98" customFormat="1" ht="14.45" customHeight="1" x14ac:dyDescent="0.15">
      <c r="A199" s="9">
        <f t="shared" ca="1" si="14"/>
        <v>29</v>
      </c>
      <c r="B199" s="9">
        <f t="shared" si="15"/>
        <v>0</v>
      </c>
      <c r="C199" s="99"/>
      <c r="D199" s="99"/>
      <c r="E199" s="10">
        <f t="shared" ca="1" si="16"/>
        <v>0.87631600387015673</v>
      </c>
      <c r="F199" s="10">
        <f t="shared" si="12"/>
        <v>1</v>
      </c>
      <c r="G199" s="10">
        <f t="shared" ca="1" si="13"/>
        <v>0.87631600387015673</v>
      </c>
      <c r="H199" s="10">
        <f t="shared" ca="1" si="17"/>
        <v>29</v>
      </c>
      <c r="I199" s="33" t="s">
        <v>49</v>
      </c>
      <c r="J199" s="33" t="s">
        <v>187</v>
      </c>
      <c r="K199" s="33">
        <v>79</v>
      </c>
      <c r="L199" s="33">
        <v>7</v>
      </c>
      <c r="M199" s="70" t="s">
        <v>441</v>
      </c>
      <c r="N199" s="33">
        <v>7</v>
      </c>
      <c r="O199" s="33"/>
      <c r="P199" s="70" t="s">
        <v>71</v>
      </c>
      <c r="Q199" s="34"/>
    </row>
    <row r="200" spans="1:17" s="98" customFormat="1" ht="14.45" customHeight="1" x14ac:dyDescent="0.15">
      <c r="A200" s="98">
        <f t="shared" ca="1" si="14"/>
        <v>201</v>
      </c>
      <c r="B200" s="98">
        <f t="shared" si="15"/>
        <v>0</v>
      </c>
      <c r="C200" s="99"/>
      <c r="D200" s="99"/>
      <c r="E200" s="100">
        <f t="shared" ca="1" si="16"/>
        <v>0.16459738318901107</v>
      </c>
      <c r="F200" s="100">
        <f t="shared" si="12"/>
        <v>1</v>
      </c>
      <c r="G200" s="100">
        <f t="shared" ca="1" si="13"/>
        <v>0.16459738318901107</v>
      </c>
      <c r="H200" s="100">
        <f t="shared" ca="1" si="17"/>
        <v>201</v>
      </c>
      <c r="I200" s="87" t="s">
        <v>49</v>
      </c>
      <c r="J200" s="87" t="s">
        <v>187</v>
      </c>
      <c r="K200" s="87">
        <v>79</v>
      </c>
      <c r="L200" s="87">
        <v>8</v>
      </c>
      <c r="M200" s="88" t="s">
        <v>442</v>
      </c>
      <c r="N200" s="87">
        <v>8</v>
      </c>
      <c r="O200" s="87"/>
      <c r="P200" s="88" t="s">
        <v>72</v>
      </c>
      <c r="Q200" s="82"/>
    </row>
    <row r="201" spans="1:17" s="98" customFormat="1" ht="14.45" customHeight="1" x14ac:dyDescent="0.15">
      <c r="A201" s="9">
        <f t="shared" ca="1" si="14"/>
        <v>72</v>
      </c>
      <c r="B201" s="9">
        <f t="shared" si="15"/>
        <v>0</v>
      </c>
      <c r="C201" s="99"/>
      <c r="D201" s="99"/>
      <c r="E201" s="10">
        <f t="shared" ca="1" si="16"/>
        <v>0.6794581635249235</v>
      </c>
      <c r="F201" s="10">
        <f t="shared" si="12"/>
        <v>1</v>
      </c>
      <c r="G201" s="10">
        <f t="shared" ca="1" si="13"/>
        <v>0.6794581635249235</v>
      </c>
      <c r="H201" s="10">
        <f t="shared" ca="1" si="17"/>
        <v>72</v>
      </c>
      <c r="I201" s="33" t="s">
        <v>49</v>
      </c>
      <c r="J201" s="33" t="s">
        <v>187</v>
      </c>
      <c r="K201" s="33">
        <v>79</v>
      </c>
      <c r="L201" s="33">
        <v>9</v>
      </c>
      <c r="M201" s="70" t="s">
        <v>443</v>
      </c>
      <c r="N201" s="33">
        <v>9</v>
      </c>
      <c r="O201" s="33"/>
      <c r="P201" s="70" t="s">
        <v>444</v>
      </c>
      <c r="Q201" s="34"/>
    </row>
    <row r="202" spans="1:17" s="98" customFormat="1" ht="14.45" customHeight="1" x14ac:dyDescent="0.15">
      <c r="A202" s="9">
        <f t="shared" ca="1" si="14"/>
        <v>144</v>
      </c>
      <c r="B202" s="9">
        <f t="shared" si="15"/>
        <v>0</v>
      </c>
      <c r="C202" s="99"/>
      <c r="D202" s="99"/>
      <c r="E202" s="10">
        <f t="shared" ca="1" si="16"/>
        <v>0.43152570626004016</v>
      </c>
      <c r="F202" s="10">
        <f t="shared" si="12"/>
        <v>1</v>
      </c>
      <c r="G202" s="10">
        <f t="shared" ca="1" si="13"/>
        <v>0.43152570626004016</v>
      </c>
      <c r="H202" s="10">
        <f t="shared" ca="1" si="17"/>
        <v>144</v>
      </c>
      <c r="I202" s="33" t="s">
        <v>49</v>
      </c>
      <c r="J202" s="33" t="s">
        <v>187</v>
      </c>
      <c r="K202" s="33">
        <v>79</v>
      </c>
      <c r="L202" s="33">
        <v>10</v>
      </c>
      <c r="M202" s="70" t="s">
        <v>445</v>
      </c>
      <c r="N202" s="33">
        <v>10</v>
      </c>
      <c r="O202" s="33"/>
      <c r="P202" s="70" t="s">
        <v>54</v>
      </c>
      <c r="Q202" s="34"/>
    </row>
    <row r="203" spans="1:17" s="98" customFormat="1" ht="14.45" customHeight="1" x14ac:dyDescent="0.15">
      <c r="A203" s="9">
        <f t="shared" ca="1" si="14"/>
        <v>10</v>
      </c>
      <c r="B203" s="9">
        <f t="shared" si="15"/>
        <v>0</v>
      </c>
      <c r="C203" s="99"/>
      <c r="D203" s="99"/>
      <c r="E203" s="10">
        <f t="shared" ca="1" si="16"/>
        <v>0.95122443977345617</v>
      </c>
      <c r="F203" s="10">
        <f t="shared" ref="F203:F261" si="18">IF($C$8=C203,1,0)</f>
        <v>1</v>
      </c>
      <c r="G203" s="10">
        <f t="shared" ref="G203:G261" ca="1" si="19">E203*F203</f>
        <v>0.95122443977345617</v>
      </c>
      <c r="H203" s="10">
        <f t="shared" ca="1" si="17"/>
        <v>10</v>
      </c>
      <c r="I203" s="33" t="s">
        <v>49</v>
      </c>
      <c r="J203" s="33" t="s">
        <v>187</v>
      </c>
      <c r="K203" s="33">
        <v>79</v>
      </c>
      <c r="L203" s="33">
        <v>11</v>
      </c>
      <c r="M203" s="70" t="s">
        <v>446</v>
      </c>
      <c r="N203" s="33">
        <v>11</v>
      </c>
      <c r="O203" s="33"/>
      <c r="P203" s="70" t="s">
        <v>447</v>
      </c>
      <c r="Q203" s="34"/>
    </row>
    <row r="204" spans="1:17" s="98" customFormat="1" ht="14.45" customHeight="1" x14ac:dyDescent="0.15">
      <c r="A204" s="9">
        <f t="shared" ref="A204:A268" ca="1" si="20">C204*1000+H204</f>
        <v>220</v>
      </c>
      <c r="B204" s="9">
        <f t="shared" ref="B204:B268" si="21">C204*1000+D204</f>
        <v>0</v>
      </c>
      <c r="C204" s="99"/>
      <c r="D204" s="99"/>
      <c r="E204" s="10">
        <f t="shared" ref="E204:E261" ca="1" si="22">RAND()</f>
        <v>9.5098576702744353E-2</v>
      </c>
      <c r="F204" s="10">
        <f t="shared" si="18"/>
        <v>1</v>
      </c>
      <c r="G204" s="10">
        <f t="shared" ca="1" si="19"/>
        <v>9.5098576702744353E-2</v>
      </c>
      <c r="H204" s="10">
        <f t="shared" ca="1" si="17"/>
        <v>220</v>
      </c>
      <c r="I204" s="33" t="s">
        <v>49</v>
      </c>
      <c r="J204" s="33" t="s">
        <v>187</v>
      </c>
      <c r="K204" s="33">
        <v>79</v>
      </c>
      <c r="L204" s="33">
        <v>12</v>
      </c>
      <c r="M204" s="70" t="s">
        <v>448</v>
      </c>
      <c r="N204" s="33">
        <v>12</v>
      </c>
      <c r="O204" s="33"/>
      <c r="P204" s="70" t="s">
        <v>449</v>
      </c>
      <c r="Q204" s="34"/>
    </row>
    <row r="205" spans="1:17" s="98" customFormat="1" ht="14.45" customHeight="1" x14ac:dyDescent="0.15">
      <c r="A205" s="9">
        <f t="shared" ca="1" si="20"/>
        <v>180</v>
      </c>
      <c r="B205" s="9">
        <f t="shared" si="21"/>
        <v>0</v>
      </c>
      <c r="C205" s="99"/>
      <c r="D205" s="99"/>
      <c r="E205" s="10">
        <f t="shared" ca="1" si="22"/>
        <v>0.28662322036369936</v>
      </c>
      <c r="F205" s="10">
        <f t="shared" si="18"/>
        <v>1</v>
      </c>
      <c r="G205" s="10">
        <f t="shared" ca="1" si="19"/>
        <v>0.28662322036369936</v>
      </c>
      <c r="H205" s="10">
        <f t="shared" ref="H205:H261" ca="1" si="23">RANK(G205,G$11:G$344)</f>
        <v>180</v>
      </c>
      <c r="I205" s="33" t="s">
        <v>49</v>
      </c>
      <c r="J205" s="33" t="s">
        <v>187</v>
      </c>
      <c r="K205" s="33">
        <v>79</v>
      </c>
      <c r="L205" s="33">
        <v>13</v>
      </c>
      <c r="M205" s="70" t="s">
        <v>450</v>
      </c>
      <c r="N205" s="33">
        <v>13</v>
      </c>
      <c r="O205" s="33"/>
      <c r="P205" s="70" t="s">
        <v>451</v>
      </c>
      <c r="Q205" s="34"/>
    </row>
    <row r="206" spans="1:17" s="98" customFormat="1" ht="14.45" customHeight="1" x14ac:dyDescent="0.15">
      <c r="A206" s="9">
        <f t="shared" ca="1" si="20"/>
        <v>167</v>
      </c>
      <c r="B206" s="9">
        <f t="shared" si="21"/>
        <v>0</v>
      </c>
      <c r="C206" s="99"/>
      <c r="D206" s="99"/>
      <c r="E206" s="10">
        <f t="shared" ca="1" si="22"/>
        <v>0.35078620996235699</v>
      </c>
      <c r="F206" s="10">
        <f t="shared" si="18"/>
        <v>1</v>
      </c>
      <c r="G206" s="10">
        <f t="shared" ca="1" si="19"/>
        <v>0.35078620996235699</v>
      </c>
      <c r="H206" s="10">
        <f t="shared" ca="1" si="23"/>
        <v>167</v>
      </c>
      <c r="I206" s="33" t="s">
        <v>49</v>
      </c>
      <c r="J206" s="33" t="s">
        <v>187</v>
      </c>
      <c r="K206" s="33">
        <v>79</v>
      </c>
      <c r="L206" s="33">
        <v>14</v>
      </c>
      <c r="M206" s="70" t="s">
        <v>452</v>
      </c>
      <c r="N206" s="33">
        <v>14</v>
      </c>
      <c r="O206" s="33"/>
      <c r="P206" s="70" t="s">
        <v>141</v>
      </c>
      <c r="Q206" s="34" t="s">
        <v>82</v>
      </c>
    </row>
    <row r="207" spans="1:17" s="98" customFormat="1" ht="14.45" customHeight="1" x14ac:dyDescent="0.15">
      <c r="A207" s="9">
        <f t="shared" ca="1" si="20"/>
        <v>217</v>
      </c>
      <c r="B207" s="9">
        <f t="shared" si="21"/>
        <v>0</v>
      </c>
      <c r="C207" s="99"/>
      <c r="D207" s="99"/>
      <c r="E207" s="10">
        <f t="shared" ca="1" si="22"/>
        <v>0.10202519394802612</v>
      </c>
      <c r="F207" s="10">
        <f t="shared" si="18"/>
        <v>1</v>
      </c>
      <c r="G207" s="10">
        <f t="shared" ca="1" si="19"/>
        <v>0.10202519394802612</v>
      </c>
      <c r="H207" s="10">
        <f t="shared" ca="1" si="23"/>
        <v>217</v>
      </c>
      <c r="I207" s="33" t="s">
        <v>49</v>
      </c>
      <c r="J207" s="33" t="s">
        <v>187</v>
      </c>
      <c r="K207" s="33">
        <v>79</v>
      </c>
      <c r="L207" s="33">
        <v>15</v>
      </c>
      <c r="M207" s="70" t="s">
        <v>453</v>
      </c>
      <c r="N207" s="33">
        <v>15</v>
      </c>
      <c r="O207" s="33"/>
      <c r="P207" s="70" t="s">
        <v>301</v>
      </c>
      <c r="Q207" s="34"/>
    </row>
    <row r="208" spans="1:17" s="98" customFormat="1" ht="14.45" customHeight="1" x14ac:dyDescent="0.15">
      <c r="A208" s="9">
        <f t="shared" ca="1" si="20"/>
        <v>87</v>
      </c>
      <c r="B208" s="9">
        <f t="shared" si="21"/>
        <v>0</v>
      </c>
      <c r="C208" s="99"/>
      <c r="D208" s="99"/>
      <c r="E208" s="10">
        <f t="shared" ca="1" si="22"/>
        <v>0.63858339610620674</v>
      </c>
      <c r="F208" s="10">
        <f t="shared" si="18"/>
        <v>1</v>
      </c>
      <c r="G208" s="10">
        <f t="shared" ca="1" si="19"/>
        <v>0.63858339610620674</v>
      </c>
      <c r="H208" s="10">
        <f t="shared" ca="1" si="23"/>
        <v>87</v>
      </c>
      <c r="I208" s="33" t="s">
        <v>49</v>
      </c>
      <c r="J208" s="33" t="s">
        <v>187</v>
      </c>
      <c r="K208" s="33">
        <v>79</v>
      </c>
      <c r="L208" s="33">
        <v>16</v>
      </c>
      <c r="M208" s="70" t="s">
        <v>454</v>
      </c>
      <c r="N208" s="33">
        <v>16</v>
      </c>
      <c r="O208" s="33"/>
      <c r="P208" s="70" t="s">
        <v>455</v>
      </c>
      <c r="Q208" s="34" t="s">
        <v>456</v>
      </c>
    </row>
    <row r="209" spans="1:17" s="98" customFormat="1" ht="14.45" customHeight="1" x14ac:dyDescent="0.15">
      <c r="A209" s="103">
        <f t="shared" ca="1" si="20"/>
        <v>150</v>
      </c>
      <c r="B209" s="103">
        <f t="shared" si="21"/>
        <v>0</v>
      </c>
      <c r="C209" s="99"/>
      <c r="D209" s="99"/>
      <c r="E209" s="104">
        <f t="shared" ca="1" si="22"/>
        <v>0.41805551381302386</v>
      </c>
      <c r="F209" s="104">
        <f t="shared" si="18"/>
        <v>1</v>
      </c>
      <c r="G209" s="104">
        <f t="shared" ca="1" si="19"/>
        <v>0.41805551381302386</v>
      </c>
      <c r="H209" s="104">
        <f t="shared" ca="1" si="23"/>
        <v>150</v>
      </c>
      <c r="I209" s="89"/>
      <c r="J209" s="89"/>
      <c r="K209" s="89"/>
      <c r="L209" s="158" t="s">
        <v>514</v>
      </c>
      <c r="M209" s="95"/>
      <c r="N209" s="89"/>
      <c r="O209" s="89"/>
      <c r="P209" s="95"/>
      <c r="Q209" s="96"/>
    </row>
    <row r="210" spans="1:17" s="98" customFormat="1" ht="14.45" customHeight="1" x14ac:dyDescent="0.15">
      <c r="A210" s="9">
        <f t="shared" ca="1" si="20"/>
        <v>200</v>
      </c>
      <c r="B210" s="9">
        <f t="shared" si="21"/>
        <v>0</v>
      </c>
      <c r="C210" s="99"/>
      <c r="D210" s="99"/>
      <c r="E210" s="10">
        <f t="shared" ca="1" si="22"/>
        <v>0.16681000726446327</v>
      </c>
      <c r="F210" s="10">
        <f t="shared" si="18"/>
        <v>1</v>
      </c>
      <c r="G210" s="10">
        <f t="shared" ca="1" si="19"/>
        <v>0.16681000726446327</v>
      </c>
      <c r="H210" s="10">
        <f t="shared" ca="1" si="23"/>
        <v>200</v>
      </c>
      <c r="I210" s="33" t="s">
        <v>49</v>
      </c>
      <c r="J210" s="33" t="s">
        <v>187</v>
      </c>
      <c r="K210" s="33">
        <v>79</v>
      </c>
      <c r="L210" s="33">
        <v>1</v>
      </c>
      <c r="M210" s="70" t="s">
        <v>157</v>
      </c>
      <c r="N210" s="33">
        <v>1</v>
      </c>
      <c r="O210" s="33"/>
      <c r="P210" s="70" t="s">
        <v>158</v>
      </c>
      <c r="Q210" s="34" t="s">
        <v>138</v>
      </c>
    </row>
    <row r="211" spans="1:17" s="98" customFormat="1" ht="14.45" customHeight="1" x14ac:dyDescent="0.15">
      <c r="A211" s="9">
        <f t="shared" ca="1" si="20"/>
        <v>229</v>
      </c>
      <c r="B211" s="9">
        <f t="shared" si="21"/>
        <v>0</v>
      </c>
      <c r="C211" s="99"/>
      <c r="D211" s="99"/>
      <c r="E211" s="10">
        <f t="shared" ca="1" si="22"/>
        <v>6.9345418546451154E-2</v>
      </c>
      <c r="F211" s="10">
        <f t="shared" si="18"/>
        <v>1</v>
      </c>
      <c r="G211" s="10">
        <f t="shared" ca="1" si="19"/>
        <v>6.9345418546451154E-2</v>
      </c>
      <c r="H211" s="10">
        <f t="shared" ca="1" si="23"/>
        <v>229</v>
      </c>
      <c r="I211" s="33" t="s">
        <v>49</v>
      </c>
      <c r="J211" s="33" t="s">
        <v>187</v>
      </c>
      <c r="K211" s="33">
        <v>79</v>
      </c>
      <c r="L211" s="33">
        <v>2</v>
      </c>
      <c r="M211" s="70" t="s">
        <v>457</v>
      </c>
      <c r="N211" s="33">
        <v>2</v>
      </c>
      <c r="O211" s="33"/>
      <c r="P211" s="70" t="s">
        <v>458</v>
      </c>
      <c r="Q211" s="34" t="s">
        <v>41</v>
      </c>
    </row>
    <row r="212" spans="1:17" s="98" customFormat="1" ht="14.45" customHeight="1" x14ac:dyDescent="0.15">
      <c r="A212" s="9">
        <f t="shared" ca="1" si="20"/>
        <v>59</v>
      </c>
      <c r="B212" s="9">
        <f t="shared" si="21"/>
        <v>0</v>
      </c>
      <c r="C212" s="99"/>
      <c r="D212" s="99"/>
      <c r="E212" s="10">
        <f t="shared" ca="1" si="22"/>
        <v>0.75804908339349386</v>
      </c>
      <c r="F212" s="10">
        <f t="shared" si="18"/>
        <v>1</v>
      </c>
      <c r="G212" s="10">
        <f t="shared" ca="1" si="19"/>
        <v>0.75804908339349386</v>
      </c>
      <c r="H212" s="10">
        <f t="shared" ca="1" si="23"/>
        <v>59</v>
      </c>
      <c r="I212" s="33" t="s">
        <v>49</v>
      </c>
      <c r="J212" s="33" t="s">
        <v>187</v>
      </c>
      <c r="K212" s="33">
        <v>79</v>
      </c>
      <c r="L212" s="33">
        <v>3</v>
      </c>
      <c r="M212" s="156" t="s">
        <v>515</v>
      </c>
      <c r="N212" s="33">
        <v>3</v>
      </c>
      <c r="O212" s="33"/>
      <c r="P212" s="70" t="s">
        <v>159</v>
      </c>
      <c r="Q212" s="34" t="s">
        <v>138</v>
      </c>
    </row>
    <row r="213" spans="1:17" s="98" customFormat="1" ht="14.45" customHeight="1" x14ac:dyDescent="0.15">
      <c r="A213" s="9">
        <f t="shared" ca="1" si="20"/>
        <v>60</v>
      </c>
      <c r="B213" s="9">
        <f t="shared" si="21"/>
        <v>0</v>
      </c>
      <c r="C213" s="99"/>
      <c r="D213" s="99"/>
      <c r="E213" s="10">
        <f t="shared" ca="1" si="22"/>
        <v>0.7561787923825376</v>
      </c>
      <c r="F213" s="10">
        <f t="shared" si="18"/>
        <v>1</v>
      </c>
      <c r="G213" s="10">
        <f t="shared" ca="1" si="19"/>
        <v>0.7561787923825376</v>
      </c>
      <c r="H213" s="10">
        <f t="shared" ca="1" si="23"/>
        <v>60</v>
      </c>
      <c r="I213" s="33" t="s">
        <v>49</v>
      </c>
      <c r="J213" s="33" t="s">
        <v>187</v>
      </c>
      <c r="K213" s="33">
        <v>79</v>
      </c>
      <c r="L213" s="33">
        <v>4</v>
      </c>
      <c r="M213" s="70" t="s">
        <v>459</v>
      </c>
      <c r="N213" s="33">
        <v>4</v>
      </c>
      <c r="O213" s="33"/>
      <c r="P213" s="70" t="s">
        <v>160</v>
      </c>
      <c r="Q213" s="34" t="s">
        <v>104</v>
      </c>
    </row>
    <row r="214" spans="1:17" s="98" customFormat="1" ht="14.45" customHeight="1" x14ac:dyDescent="0.15">
      <c r="A214" s="9">
        <f t="shared" ca="1" si="20"/>
        <v>169</v>
      </c>
      <c r="B214" s="9">
        <f t="shared" si="21"/>
        <v>0</v>
      </c>
      <c r="C214" s="99"/>
      <c r="D214" s="99"/>
      <c r="E214" s="10">
        <f t="shared" ca="1" si="22"/>
        <v>0.31946472016840499</v>
      </c>
      <c r="F214" s="10">
        <f t="shared" si="18"/>
        <v>1</v>
      </c>
      <c r="G214" s="10">
        <f t="shared" ca="1" si="19"/>
        <v>0.31946472016840499</v>
      </c>
      <c r="H214" s="10">
        <f t="shared" ca="1" si="23"/>
        <v>169</v>
      </c>
      <c r="I214" s="33" t="s">
        <v>49</v>
      </c>
      <c r="J214" s="33" t="s">
        <v>187</v>
      </c>
      <c r="K214" s="33">
        <v>79</v>
      </c>
      <c r="L214" s="33">
        <v>5</v>
      </c>
      <c r="M214" s="70" t="s">
        <v>460</v>
      </c>
      <c r="N214" s="33">
        <v>5</v>
      </c>
      <c r="O214" s="33"/>
      <c r="P214" s="70" t="s">
        <v>461</v>
      </c>
      <c r="Q214" s="34" t="s">
        <v>462</v>
      </c>
    </row>
    <row r="215" spans="1:17" s="98" customFormat="1" ht="14.45" customHeight="1" x14ac:dyDescent="0.15">
      <c r="A215" s="9">
        <f t="shared" ca="1" si="20"/>
        <v>132</v>
      </c>
      <c r="B215" s="9">
        <f t="shared" si="21"/>
        <v>0</v>
      </c>
      <c r="C215" s="99"/>
      <c r="D215" s="99"/>
      <c r="E215" s="10">
        <f t="shared" ca="1" si="22"/>
        <v>0.48540608513393124</v>
      </c>
      <c r="F215" s="10">
        <f t="shared" si="18"/>
        <v>1</v>
      </c>
      <c r="G215" s="10">
        <f t="shared" ca="1" si="19"/>
        <v>0.48540608513393124</v>
      </c>
      <c r="H215" s="10">
        <f t="shared" ca="1" si="23"/>
        <v>132</v>
      </c>
      <c r="I215" s="33" t="s">
        <v>49</v>
      </c>
      <c r="J215" s="33" t="s">
        <v>187</v>
      </c>
      <c r="K215" s="33">
        <v>79</v>
      </c>
      <c r="L215" s="33">
        <v>6</v>
      </c>
      <c r="M215" s="156" t="s">
        <v>516</v>
      </c>
      <c r="N215" s="33">
        <v>6</v>
      </c>
      <c r="O215" s="33"/>
      <c r="P215" s="70" t="s">
        <v>463</v>
      </c>
      <c r="Q215" s="34" t="s">
        <v>288</v>
      </c>
    </row>
    <row r="216" spans="1:17" s="98" customFormat="1" ht="14.45" customHeight="1" x14ac:dyDescent="0.15">
      <c r="A216" s="9">
        <f t="shared" ca="1" si="20"/>
        <v>70</v>
      </c>
      <c r="B216" s="9">
        <f t="shared" si="21"/>
        <v>0</v>
      </c>
      <c r="C216" s="99"/>
      <c r="D216" s="99"/>
      <c r="E216" s="10">
        <f t="shared" ca="1" si="22"/>
        <v>0.68967287792268617</v>
      </c>
      <c r="F216" s="10">
        <f t="shared" si="18"/>
        <v>1</v>
      </c>
      <c r="G216" s="10">
        <f t="shared" ca="1" si="19"/>
        <v>0.68967287792268617</v>
      </c>
      <c r="H216" s="10">
        <f t="shared" ca="1" si="23"/>
        <v>70</v>
      </c>
      <c r="I216" s="33" t="s">
        <v>49</v>
      </c>
      <c r="J216" s="33" t="s">
        <v>187</v>
      </c>
      <c r="K216" s="33">
        <v>79</v>
      </c>
      <c r="L216" s="33">
        <v>7</v>
      </c>
      <c r="M216" s="70" t="s">
        <v>162</v>
      </c>
      <c r="N216" s="33">
        <v>7</v>
      </c>
      <c r="O216" s="33"/>
      <c r="P216" s="70" t="s">
        <v>163</v>
      </c>
      <c r="Q216" s="34"/>
    </row>
    <row r="217" spans="1:17" s="98" customFormat="1" ht="14.45" customHeight="1" x14ac:dyDescent="0.15">
      <c r="A217" s="9">
        <f t="shared" ca="1" si="20"/>
        <v>224</v>
      </c>
      <c r="B217" s="9">
        <f t="shared" si="21"/>
        <v>0</v>
      </c>
      <c r="C217" s="99"/>
      <c r="D217" s="99"/>
      <c r="E217" s="10">
        <f t="shared" ca="1" si="22"/>
        <v>8.8077771774016766E-2</v>
      </c>
      <c r="F217" s="10">
        <f t="shared" si="18"/>
        <v>1</v>
      </c>
      <c r="G217" s="10">
        <f t="shared" ca="1" si="19"/>
        <v>8.8077771774016766E-2</v>
      </c>
      <c r="H217" s="10">
        <f t="shared" ca="1" si="23"/>
        <v>224</v>
      </c>
      <c r="I217" s="33" t="s">
        <v>49</v>
      </c>
      <c r="J217" s="33" t="s">
        <v>187</v>
      </c>
      <c r="K217" s="33">
        <v>79</v>
      </c>
      <c r="L217" s="33">
        <v>8</v>
      </c>
      <c r="M217" s="70" t="s">
        <v>464</v>
      </c>
      <c r="N217" s="33">
        <v>8</v>
      </c>
      <c r="O217" s="33"/>
      <c r="P217" s="70" t="s">
        <v>465</v>
      </c>
      <c r="Q217" s="34" t="s">
        <v>466</v>
      </c>
    </row>
    <row r="218" spans="1:17" s="98" customFormat="1" ht="14.45" customHeight="1" x14ac:dyDescent="0.15">
      <c r="A218" s="9">
        <f t="shared" ca="1" si="20"/>
        <v>61</v>
      </c>
      <c r="B218" s="9">
        <f t="shared" si="21"/>
        <v>0</v>
      </c>
      <c r="C218" s="99"/>
      <c r="D218" s="99"/>
      <c r="E218" s="10">
        <f t="shared" ca="1" si="22"/>
        <v>0.75570310356964643</v>
      </c>
      <c r="F218" s="10">
        <f t="shared" si="18"/>
        <v>1</v>
      </c>
      <c r="G218" s="10">
        <f t="shared" ca="1" si="19"/>
        <v>0.75570310356964643</v>
      </c>
      <c r="H218" s="10">
        <f t="shared" ca="1" si="23"/>
        <v>61</v>
      </c>
      <c r="I218" s="33" t="s">
        <v>49</v>
      </c>
      <c r="J218" s="33" t="s">
        <v>187</v>
      </c>
      <c r="K218" s="33">
        <v>79</v>
      </c>
      <c r="L218" s="33">
        <v>9</v>
      </c>
      <c r="M218" s="70" t="s">
        <v>467</v>
      </c>
      <c r="N218" s="33">
        <v>9</v>
      </c>
      <c r="O218" s="33"/>
      <c r="P218" s="70" t="s">
        <v>164</v>
      </c>
      <c r="Q218" s="34"/>
    </row>
    <row r="219" spans="1:17" s="98" customFormat="1" ht="14.45" customHeight="1" x14ac:dyDescent="0.15">
      <c r="A219" s="9">
        <f t="shared" ca="1" si="20"/>
        <v>235</v>
      </c>
      <c r="B219" s="9">
        <f t="shared" si="21"/>
        <v>0</v>
      </c>
      <c r="C219" s="99"/>
      <c r="D219" s="99"/>
      <c r="E219" s="10">
        <f t="shared" ca="1" si="22"/>
        <v>4.5758559899949702E-2</v>
      </c>
      <c r="F219" s="10">
        <f t="shared" si="18"/>
        <v>1</v>
      </c>
      <c r="G219" s="10">
        <f t="shared" ca="1" si="19"/>
        <v>4.5758559899949702E-2</v>
      </c>
      <c r="H219" s="10">
        <f t="shared" ca="1" si="23"/>
        <v>235</v>
      </c>
      <c r="I219" s="33" t="s">
        <v>49</v>
      </c>
      <c r="J219" s="33" t="s">
        <v>187</v>
      </c>
      <c r="K219" s="33">
        <v>79</v>
      </c>
      <c r="L219" s="33">
        <v>10</v>
      </c>
      <c r="M219" s="70" t="s">
        <v>468</v>
      </c>
      <c r="N219" s="33">
        <v>10</v>
      </c>
      <c r="O219" s="33"/>
      <c r="P219" s="70" t="s">
        <v>165</v>
      </c>
      <c r="Q219" s="34"/>
    </row>
    <row r="220" spans="1:17" s="98" customFormat="1" ht="14.45" customHeight="1" x14ac:dyDescent="0.15">
      <c r="A220" s="9">
        <f t="shared" ca="1" si="20"/>
        <v>208</v>
      </c>
      <c r="B220" s="9">
        <f t="shared" si="21"/>
        <v>0</v>
      </c>
      <c r="C220" s="99"/>
      <c r="D220" s="99"/>
      <c r="E220" s="10">
        <f t="shared" ca="1" si="22"/>
        <v>0.13746226441097553</v>
      </c>
      <c r="F220" s="10">
        <f t="shared" si="18"/>
        <v>1</v>
      </c>
      <c r="G220" s="10">
        <f t="shared" ca="1" si="19"/>
        <v>0.13746226441097553</v>
      </c>
      <c r="H220" s="10">
        <f t="shared" ca="1" si="23"/>
        <v>208</v>
      </c>
      <c r="I220" s="33" t="s">
        <v>49</v>
      </c>
      <c r="J220" s="33" t="s">
        <v>187</v>
      </c>
      <c r="K220" s="33">
        <v>79</v>
      </c>
      <c r="L220" s="33">
        <v>11</v>
      </c>
      <c r="M220" s="70" t="s">
        <v>469</v>
      </c>
      <c r="N220" s="33">
        <v>11</v>
      </c>
      <c r="O220" s="33"/>
      <c r="P220" s="70" t="s">
        <v>166</v>
      </c>
      <c r="Q220" s="34"/>
    </row>
    <row r="221" spans="1:17" s="98" customFormat="1" ht="14.45" customHeight="1" x14ac:dyDescent="0.15">
      <c r="A221" s="9">
        <f t="shared" ca="1" si="20"/>
        <v>100</v>
      </c>
      <c r="B221" s="9">
        <f t="shared" si="21"/>
        <v>0</v>
      </c>
      <c r="C221" s="99"/>
      <c r="D221" s="99"/>
      <c r="E221" s="10">
        <f t="shared" ca="1" si="22"/>
        <v>0.60362971004352417</v>
      </c>
      <c r="F221" s="10">
        <f t="shared" si="18"/>
        <v>1</v>
      </c>
      <c r="G221" s="10">
        <f t="shared" ca="1" si="19"/>
        <v>0.60362971004352417</v>
      </c>
      <c r="H221" s="10">
        <f t="shared" ca="1" si="23"/>
        <v>100</v>
      </c>
      <c r="I221" s="33" t="s">
        <v>49</v>
      </c>
      <c r="J221" s="33" t="s">
        <v>187</v>
      </c>
      <c r="K221" s="33">
        <v>79</v>
      </c>
      <c r="L221" s="33">
        <v>12</v>
      </c>
      <c r="M221" s="156" t="s">
        <v>517</v>
      </c>
      <c r="N221" s="33">
        <v>12</v>
      </c>
      <c r="O221" s="33"/>
      <c r="P221" s="70" t="s">
        <v>470</v>
      </c>
      <c r="Q221" s="34"/>
    </row>
    <row r="222" spans="1:17" s="98" customFormat="1" ht="14.45" customHeight="1" x14ac:dyDescent="0.15">
      <c r="A222" s="9">
        <f t="shared" ca="1" si="20"/>
        <v>223</v>
      </c>
      <c r="B222" s="9">
        <f t="shared" si="21"/>
        <v>0</v>
      </c>
      <c r="C222" s="99"/>
      <c r="D222" s="99"/>
      <c r="E222" s="10">
        <f t="shared" ca="1" si="22"/>
        <v>9.1819685238652582E-2</v>
      </c>
      <c r="F222" s="10">
        <f t="shared" si="18"/>
        <v>1</v>
      </c>
      <c r="G222" s="10">
        <f t="shared" ca="1" si="19"/>
        <v>9.1819685238652582E-2</v>
      </c>
      <c r="H222" s="10">
        <f t="shared" ca="1" si="23"/>
        <v>223</v>
      </c>
      <c r="I222" s="87" t="s">
        <v>49</v>
      </c>
      <c r="J222" s="87" t="s">
        <v>187</v>
      </c>
      <c r="K222" s="102">
        <v>79</v>
      </c>
      <c r="L222" s="102">
        <v>13</v>
      </c>
      <c r="M222" s="88" t="s">
        <v>471</v>
      </c>
      <c r="N222" s="87">
        <v>13</v>
      </c>
      <c r="O222" s="87"/>
      <c r="P222" s="88" t="s">
        <v>161</v>
      </c>
      <c r="Q222" s="82"/>
    </row>
    <row r="223" spans="1:17" s="98" customFormat="1" ht="14.45" customHeight="1" x14ac:dyDescent="0.15">
      <c r="A223" s="9">
        <f t="shared" ca="1" si="20"/>
        <v>124</v>
      </c>
      <c r="B223" s="9">
        <f t="shared" si="21"/>
        <v>0</v>
      </c>
      <c r="C223" s="99"/>
      <c r="D223" s="99"/>
      <c r="E223" s="10">
        <f t="shared" ca="1" si="22"/>
        <v>0.51524235752972036</v>
      </c>
      <c r="F223" s="10">
        <f t="shared" si="18"/>
        <v>1</v>
      </c>
      <c r="G223" s="10">
        <f t="shared" ca="1" si="19"/>
        <v>0.51524235752972036</v>
      </c>
      <c r="H223" s="10">
        <f t="shared" ca="1" si="23"/>
        <v>124</v>
      </c>
      <c r="I223" s="33" t="s">
        <v>49</v>
      </c>
      <c r="J223" s="33" t="s">
        <v>187</v>
      </c>
      <c r="K223" s="33">
        <v>79</v>
      </c>
      <c r="L223" s="33">
        <v>14</v>
      </c>
      <c r="M223" s="70" t="s">
        <v>472</v>
      </c>
      <c r="N223" s="33">
        <v>14</v>
      </c>
      <c r="O223" s="33"/>
      <c r="P223" s="70" t="s">
        <v>473</v>
      </c>
      <c r="Q223" s="34"/>
    </row>
    <row r="224" spans="1:17" s="98" customFormat="1" ht="14.45" customHeight="1" x14ac:dyDescent="0.15">
      <c r="A224" s="9">
        <f t="shared" ca="1" si="20"/>
        <v>24</v>
      </c>
      <c r="B224" s="9">
        <f t="shared" si="21"/>
        <v>0</v>
      </c>
      <c r="C224" s="99"/>
      <c r="D224" s="99"/>
      <c r="E224" s="10">
        <f t="shared" ca="1" si="22"/>
        <v>0.90443258115298331</v>
      </c>
      <c r="F224" s="10">
        <f t="shared" si="18"/>
        <v>1</v>
      </c>
      <c r="G224" s="10">
        <f t="shared" ca="1" si="19"/>
        <v>0.90443258115298331</v>
      </c>
      <c r="H224" s="10">
        <f t="shared" ca="1" si="23"/>
        <v>24</v>
      </c>
      <c r="I224" s="33" t="s">
        <v>49</v>
      </c>
      <c r="J224" s="33" t="s">
        <v>187</v>
      </c>
      <c r="K224" s="33">
        <v>79</v>
      </c>
      <c r="L224" s="33">
        <v>15</v>
      </c>
      <c r="M224" s="70" t="s">
        <v>474</v>
      </c>
      <c r="N224" s="33">
        <v>15</v>
      </c>
      <c r="O224" s="33"/>
      <c r="P224" s="70" t="s">
        <v>475</v>
      </c>
      <c r="Q224" s="34"/>
    </row>
    <row r="225" spans="1:17" s="98" customFormat="1" ht="14.45" customHeight="1" x14ac:dyDescent="0.15">
      <c r="A225" s="9">
        <f t="shared" ca="1" si="20"/>
        <v>173</v>
      </c>
      <c r="B225" s="9">
        <f t="shared" si="21"/>
        <v>0</v>
      </c>
      <c r="C225" s="99"/>
      <c r="D225" s="99"/>
      <c r="E225" s="10">
        <f t="shared" ca="1" si="22"/>
        <v>0.30339328863981618</v>
      </c>
      <c r="F225" s="10">
        <f t="shared" si="18"/>
        <v>1</v>
      </c>
      <c r="G225" s="10">
        <f t="shared" ca="1" si="19"/>
        <v>0.30339328863981618</v>
      </c>
      <c r="H225" s="10">
        <f t="shared" ca="1" si="23"/>
        <v>173</v>
      </c>
      <c r="I225" s="33" t="s">
        <v>49</v>
      </c>
      <c r="J225" s="33" t="s">
        <v>187</v>
      </c>
      <c r="K225" s="33">
        <v>79</v>
      </c>
      <c r="L225" s="33">
        <v>16</v>
      </c>
      <c r="M225" s="70" t="s">
        <v>476</v>
      </c>
      <c r="N225" s="33">
        <v>16</v>
      </c>
      <c r="O225" s="33"/>
      <c r="P225" s="70" t="s">
        <v>86</v>
      </c>
      <c r="Q225" s="34"/>
    </row>
    <row r="226" spans="1:17" s="98" customFormat="1" ht="14.45" customHeight="1" x14ac:dyDescent="0.15">
      <c r="A226" s="98">
        <f t="shared" ca="1" si="20"/>
        <v>71</v>
      </c>
      <c r="B226" s="98">
        <f t="shared" si="21"/>
        <v>0</v>
      </c>
      <c r="C226" s="99"/>
      <c r="D226" s="99"/>
      <c r="E226" s="100">
        <f t="shared" ca="1" si="22"/>
        <v>0.68776137708514251</v>
      </c>
      <c r="F226" s="100">
        <f t="shared" si="18"/>
        <v>1</v>
      </c>
      <c r="G226" s="100">
        <f t="shared" ca="1" si="19"/>
        <v>0.68776137708514251</v>
      </c>
      <c r="H226" s="100">
        <f t="shared" ca="1" si="23"/>
        <v>71</v>
      </c>
      <c r="I226" s="87" t="s">
        <v>49</v>
      </c>
      <c r="J226" s="87" t="s">
        <v>187</v>
      </c>
      <c r="K226" s="87">
        <v>79</v>
      </c>
      <c r="L226" s="87">
        <v>17</v>
      </c>
      <c r="M226" s="88" t="s">
        <v>477</v>
      </c>
      <c r="N226" s="87">
        <v>17</v>
      </c>
      <c r="O226" s="87"/>
      <c r="P226" s="88" t="s">
        <v>478</v>
      </c>
      <c r="Q226" s="82"/>
    </row>
    <row r="227" spans="1:17" s="98" customFormat="1" ht="14.45" customHeight="1" x14ac:dyDescent="0.15">
      <c r="A227" s="9">
        <f t="shared" ca="1" si="20"/>
        <v>226</v>
      </c>
      <c r="B227" s="9">
        <f t="shared" si="21"/>
        <v>0</v>
      </c>
      <c r="C227" s="99"/>
      <c r="D227" s="99"/>
      <c r="E227" s="10">
        <f t="shared" ca="1" si="22"/>
        <v>8.6624357613682479E-2</v>
      </c>
      <c r="F227" s="10">
        <f t="shared" si="18"/>
        <v>1</v>
      </c>
      <c r="G227" s="10">
        <f t="shared" ca="1" si="19"/>
        <v>8.6624357613682479E-2</v>
      </c>
      <c r="H227" s="10">
        <f t="shared" ca="1" si="23"/>
        <v>226</v>
      </c>
      <c r="I227" s="33" t="s">
        <v>49</v>
      </c>
      <c r="J227" s="33" t="s">
        <v>187</v>
      </c>
      <c r="K227" s="33">
        <v>79</v>
      </c>
      <c r="L227" s="33">
        <v>18</v>
      </c>
      <c r="M227" s="70" t="s">
        <v>479</v>
      </c>
      <c r="N227" s="33">
        <v>18</v>
      </c>
      <c r="O227" s="33"/>
      <c r="P227" s="70" t="s">
        <v>480</v>
      </c>
      <c r="Q227" s="34"/>
    </row>
    <row r="228" spans="1:17" s="98" customFormat="1" ht="14.45" customHeight="1" x14ac:dyDescent="0.15">
      <c r="A228" s="9">
        <f t="shared" ca="1" si="20"/>
        <v>191</v>
      </c>
      <c r="B228" s="9">
        <f t="shared" si="21"/>
        <v>0</v>
      </c>
      <c r="C228" s="99"/>
      <c r="D228" s="99"/>
      <c r="E228" s="10">
        <f t="shared" ca="1" si="22"/>
        <v>0.23433944522722483</v>
      </c>
      <c r="F228" s="10">
        <f t="shared" si="18"/>
        <v>1</v>
      </c>
      <c r="G228" s="10">
        <f t="shared" ca="1" si="19"/>
        <v>0.23433944522722483</v>
      </c>
      <c r="H228" s="10">
        <f t="shared" ca="1" si="23"/>
        <v>191</v>
      </c>
      <c r="I228" s="33" t="s">
        <v>49</v>
      </c>
      <c r="J228" s="33" t="s">
        <v>187</v>
      </c>
      <c r="K228" s="33">
        <v>79</v>
      </c>
      <c r="L228" s="33">
        <v>19</v>
      </c>
      <c r="M228" s="70" t="s">
        <v>481</v>
      </c>
      <c r="N228" s="33">
        <v>19</v>
      </c>
      <c r="O228" s="33"/>
      <c r="P228" s="70" t="s">
        <v>87</v>
      </c>
      <c r="Q228" s="34"/>
    </row>
    <row r="229" spans="1:17" s="98" customFormat="1" ht="14.45" customHeight="1" x14ac:dyDescent="0.15">
      <c r="A229" s="9">
        <f t="shared" ca="1" si="20"/>
        <v>52</v>
      </c>
      <c r="B229" s="9">
        <f t="shared" si="21"/>
        <v>0</v>
      </c>
      <c r="C229" s="99"/>
      <c r="D229" s="99"/>
      <c r="E229" s="10">
        <f t="shared" ca="1" si="22"/>
        <v>0.79335833925248012</v>
      </c>
      <c r="F229" s="10">
        <f t="shared" si="18"/>
        <v>1</v>
      </c>
      <c r="G229" s="10">
        <f t="shared" ca="1" si="19"/>
        <v>0.79335833925248012</v>
      </c>
      <c r="H229" s="10">
        <f t="shared" ca="1" si="23"/>
        <v>52</v>
      </c>
      <c r="I229" s="33" t="s">
        <v>49</v>
      </c>
      <c r="J229" s="33" t="s">
        <v>187</v>
      </c>
      <c r="K229" s="33">
        <v>79</v>
      </c>
      <c r="L229" s="33">
        <v>20</v>
      </c>
      <c r="M229" s="70" t="s">
        <v>482</v>
      </c>
      <c r="N229" s="33">
        <v>20</v>
      </c>
      <c r="O229" s="33"/>
      <c r="P229" s="70" t="s">
        <v>483</v>
      </c>
      <c r="Q229" s="34"/>
    </row>
    <row r="230" spans="1:17" s="98" customFormat="1" ht="14.45" customHeight="1" x14ac:dyDescent="0.15">
      <c r="A230" s="9">
        <f t="shared" ca="1" si="20"/>
        <v>88</v>
      </c>
      <c r="B230" s="9">
        <f t="shared" si="21"/>
        <v>0</v>
      </c>
      <c r="C230" s="99"/>
      <c r="D230" s="99"/>
      <c r="E230" s="10">
        <f t="shared" ca="1" si="22"/>
        <v>0.6325185707058254</v>
      </c>
      <c r="F230" s="10">
        <f t="shared" si="18"/>
        <v>1</v>
      </c>
      <c r="G230" s="10">
        <f t="shared" ca="1" si="19"/>
        <v>0.6325185707058254</v>
      </c>
      <c r="H230" s="10">
        <f t="shared" ca="1" si="23"/>
        <v>88</v>
      </c>
      <c r="I230" s="33" t="s">
        <v>49</v>
      </c>
      <c r="J230" s="33" t="s">
        <v>187</v>
      </c>
      <c r="K230" s="33">
        <v>79</v>
      </c>
      <c r="L230" s="33">
        <v>21</v>
      </c>
      <c r="M230" s="70" t="s">
        <v>484</v>
      </c>
      <c r="N230" s="33">
        <v>21</v>
      </c>
      <c r="O230" s="33"/>
      <c r="P230" s="70" t="s">
        <v>167</v>
      </c>
      <c r="Q230" s="34"/>
    </row>
    <row r="231" spans="1:17" s="98" customFormat="1" ht="14.45" customHeight="1" x14ac:dyDescent="0.15">
      <c r="A231" s="9">
        <f t="shared" ca="1" si="20"/>
        <v>141</v>
      </c>
      <c r="B231" s="9">
        <f t="shared" si="21"/>
        <v>0</v>
      </c>
      <c r="C231" s="99"/>
      <c r="D231" s="99"/>
      <c r="E231" s="10">
        <f t="shared" ca="1" si="22"/>
        <v>0.45873604094627629</v>
      </c>
      <c r="F231" s="10">
        <f t="shared" si="18"/>
        <v>1</v>
      </c>
      <c r="G231" s="10">
        <f t="shared" ca="1" si="19"/>
        <v>0.45873604094627629</v>
      </c>
      <c r="H231" s="10">
        <f t="shared" ca="1" si="23"/>
        <v>141</v>
      </c>
      <c r="I231" s="33" t="s">
        <v>49</v>
      </c>
      <c r="J231" s="33" t="s">
        <v>187</v>
      </c>
      <c r="K231" s="33">
        <v>79</v>
      </c>
      <c r="L231" s="33">
        <v>22</v>
      </c>
      <c r="M231" s="70" t="s">
        <v>485</v>
      </c>
      <c r="N231" s="33">
        <v>22</v>
      </c>
      <c r="O231" s="33"/>
      <c r="P231" s="70" t="s">
        <v>486</v>
      </c>
      <c r="Q231" s="34"/>
    </row>
    <row r="232" spans="1:17" s="98" customFormat="1" ht="14.45" customHeight="1" x14ac:dyDescent="0.15">
      <c r="A232" s="103">
        <f t="shared" ca="1" si="20"/>
        <v>64</v>
      </c>
      <c r="B232" s="103">
        <f t="shared" si="21"/>
        <v>0</v>
      </c>
      <c r="C232" s="99"/>
      <c r="D232" s="99"/>
      <c r="E232" s="104">
        <f t="shared" ca="1" si="22"/>
        <v>0.73898802306854416</v>
      </c>
      <c r="F232" s="104">
        <f t="shared" si="18"/>
        <v>1</v>
      </c>
      <c r="G232" s="104">
        <f t="shared" ca="1" si="19"/>
        <v>0.73898802306854416</v>
      </c>
      <c r="H232" s="104">
        <f t="shared" ca="1" si="23"/>
        <v>64</v>
      </c>
      <c r="I232" s="89"/>
      <c r="J232" s="89"/>
      <c r="K232" s="89"/>
      <c r="L232" s="97" t="s">
        <v>168</v>
      </c>
      <c r="M232" s="95"/>
      <c r="N232" s="89"/>
      <c r="O232" s="89"/>
      <c r="P232" s="95"/>
      <c r="Q232" s="96"/>
    </row>
    <row r="233" spans="1:17" s="98" customFormat="1" ht="14.45" customHeight="1" x14ac:dyDescent="0.15">
      <c r="A233" s="9">
        <f t="shared" ca="1" si="20"/>
        <v>62</v>
      </c>
      <c r="B233" s="9">
        <f t="shared" si="21"/>
        <v>0</v>
      </c>
      <c r="C233" s="99"/>
      <c r="D233" s="99"/>
      <c r="E233" s="10">
        <f t="shared" ca="1" si="22"/>
        <v>0.75037018356621554</v>
      </c>
      <c r="F233" s="10">
        <f t="shared" si="18"/>
        <v>1</v>
      </c>
      <c r="G233" s="10">
        <f t="shared" ca="1" si="19"/>
        <v>0.75037018356621554</v>
      </c>
      <c r="H233" s="10">
        <f t="shared" ca="1" si="23"/>
        <v>62</v>
      </c>
      <c r="I233" s="33" t="s">
        <v>49</v>
      </c>
      <c r="J233" s="33" t="s">
        <v>187</v>
      </c>
      <c r="K233" s="33">
        <v>80</v>
      </c>
      <c r="L233" s="33">
        <v>1</v>
      </c>
      <c r="M233" s="70" t="s">
        <v>192</v>
      </c>
      <c r="N233" s="33">
        <v>1</v>
      </c>
      <c r="O233" s="33"/>
      <c r="P233" s="70" t="s">
        <v>193</v>
      </c>
      <c r="Q233" s="34" t="s">
        <v>194</v>
      </c>
    </row>
    <row r="234" spans="1:17" s="98" customFormat="1" ht="14.45" customHeight="1" x14ac:dyDescent="0.15">
      <c r="A234" s="9">
        <f t="shared" ca="1" si="20"/>
        <v>94</v>
      </c>
      <c r="B234" s="9">
        <f t="shared" si="21"/>
        <v>0</v>
      </c>
      <c r="C234" s="99"/>
      <c r="D234" s="99"/>
      <c r="E234" s="10">
        <f t="shared" ca="1" si="22"/>
        <v>0.62430033044193634</v>
      </c>
      <c r="F234" s="10">
        <f t="shared" si="18"/>
        <v>1</v>
      </c>
      <c r="G234" s="10">
        <f t="shared" ca="1" si="19"/>
        <v>0.62430033044193634</v>
      </c>
      <c r="H234" s="10">
        <f t="shared" ca="1" si="23"/>
        <v>94</v>
      </c>
      <c r="I234" s="33" t="s">
        <v>49</v>
      </c>
      <c r="J234" s="33" t="s">
        <v>187</v>
      </c>
      <c r="K234" s="33">
        <v>80</v>
      </c>
      <c r="L234" s="33">
        <v>2</v>
      </c>
      <c r="M234" s="70" t="s">
        <v>487</v>
      </c>
      <c r="N234" s="33">
        <v>2</v>
      </c>
      <c r="O234" s="33"/>
      <c r="P234" s="70" t="s">
        <v>196</v>
      </c>
      <c r="Q234" s="34" t="s">
        <v>194</v>
      </c>
    </row>
    <row r="235" spans="1:17" s="98" customFormat="1" ht="14.45" customHeight="1" x14ac:dyDescent="0.15">
      <c r="A235" s="9">
        <f t="shared" ca="1" si="20"/>
        <v>53</v>
      </c>
      <c r="B235" s="9">
        <f t="shared" si="21"/>
        <v>0</v>
      </c>
      <c r="C235" s="99"/>
      <c r="D235" s="99"/>
      <c r="E235" s="10">
        <f t="shared" ca="1" si="22"/>
        <v>0.78582003390293964</v>
      </c>
      <c r="F235" s="10">
        <f t="shared" si="18"/>
        <v>1</v>
      </c>
      <c r="G235" s="10">
        <f t="shared" ca="1" si="19"/>
        <v>0.78582003390293964</v>
      </c>
      <c r="H235" s="10">
        <f t="shared" ca="1" si="23"/>
        <v>53</v>
      </c>
      <c r="I235" s="33" t="s">
        <v>49</v>
      </c>
      <c r="J235" s="33" t="s">
        <v>187</v>
      </c>
      <c r="K235" s="33">
        <v>80</v>
      </c>
      <c r="L235" s="33">
        <v>3</v>
      </c>
      <c r="M235" s="70" t="s">
        <v>171</v>
      </c>
      <c r="N235" s="33">
        <v>3</v>
      </c>
      <c r="O235" s="33"/>
      <c r="P235" s="70" t="s">
        <v>372</v>
      </c>
      <c r="Q235" s="34"/>
    </row>
    <row r="236" spans="1:17" s="98" customFormat="1" ht="14.45" customHeight="1" x14ac:dyDescent="0.15">
      <c r="A236" s="9">
        <f t="shared" ca="1" si="20"/>
        <v>243</v>
      </c>
      <c r="B236" s="9">
        <f t="shared" si="21"/>
        <v>0</v>
      </c>
      <c r="C236" s="99"/>
      <c r="D236" s="99"/>
      <c r="E236" s="10">
        <f t="shared" ca="1" si="22"/>
        <v>5.0771944692612481E-3</v>
      </c>
      <c r="F236" s="10">
        <f t="shared" si="18"/>
        <v>1</v>
      </c>
      <c r="G236" s="10">
        <f t="shared" ca="1" si="19"/>
        <v>5.0771944692612481E-3</v>
      </c>
      <c r="H236" s="10">
        <f t="shared" ca="1" si="23"/>
        <v>243</v>
      </c>
      <c r="I236" s="33" t="s">
        <v>49</v>
      </c>
      <c r="J236" s="33" t="s">
        <v>187</v>
      </c>
      <c r="K236" s="33">
        <v>80</v>
      </c>
      <c r="L236" s="33">
        <v>4</v>
      </c>
      <c r="M236" s="70" t="s">
        <v>172</v>
      </c>
      <c r="N236" s="33">
        <v>4</v>
      </c>
      <c r="O236" s="33"/>
      <c r="P236" s="70" t="s">
        <v>470</v>
      </c>
      <c r="Q236" s="34"/>
    </row>
    <row r="237" spans="1:17" s="98" customFormat="1" ht="14.45" customHeight="1" x14ac:dyDescent="0.15">
      <c r="A237" s="9">
        <f t="shared" ca="1" si="20"/>
        <v>222</v>
      </c>
      <c r="B237" s="9">
        <f t="shared" si="21"/>
        <v>0</v>
      </c>
      <c r="C237" s="99"/>
      <c r="D237" s="99"/>
      <c r="E237" s="10">
        <f t="shared" ca="1" si="22"/>
        <v>9.2931146858901248E-2</v>
      </c>
      <c r="F237" s="10">
        <f t="shared" si="18"/>
        <v>1</v>
      </c>
      <c r="G237" s="10">
        <f t="shared" ca="1" si="19"/>
        <v>9.2931146858901248E-2</v>
      </c>
      <c r="H237" s="10">
        <f t="shared" ca="1" si="23"/>
        <v>222</v>
      </c>
      <c r="I237" s="33" t="s">
        <v>49</v>
      </c>
      <c r="J237" s="33" t="s">
        <v>187</v>
      </c>
      <c r="K237" s="33">
        <v>80</v>
      </c>
      <c r="L237" s="33">
        <v>5</v>
      </c>
      <c r="M237" s="70" t="s">
        <v>169</v>
      </c>
      <c r="N237" s="33">
        <v>5</v>
      </c>
      <c r="O237" s="33"/>
      <c r="P237" s="70" t="s">
        <v>138</v>
      </c>
      <c r="Q237" s="34"/>
    </row>
    <row r="238" spans="1:17" s="98" customFormat="1" ht="14.45" customHeight="1" x14ac:dyDescent="0.15">
      <c r="A238" s="9">
        <f t="shared" ca="1" si="20"/>
        <v>156</v>
      </c>
      <c r="B238" s="9">
        <f t="shared" si="21"/>
        <v>0</v>
      </c>
      <c r="C238" s="99"/>
      <c r="D238" s="99"/>
      <c r="E238" s="10">
        <f t="shared" ca="1" si="22"/>
        <v>0.39348390437439829</v>
      </c>
      <c r="F238" s="10">
        <f t="shared" si="18"/>
        <v>1</v>
      </c>
      <c r="G238" s="10">
        <f t="shared" ca="1" si="19"/>
        <v>0.39348390437439829</v>
      </c>
      <c r="H238" s="10">
        <f t="shared" ca="1" si="23"/>
        <v>156</v>
      </c>
      <c r="I238" s="33" t="s">
        <v>49</v>
      </c>
      <c r="J238" s="33" t="s">
        <v>187</v>
      </c>
      <c r="K238" s="33">
        <v>80</v>
      </c>
      <c r="L238" s="33">
        <v>6</v>
      </c>
      <c r="M238" s="70" t="s">
        <v>170</v>
      </c>
      <c r="N238" s="33">
        <v>6</v>
      </c>
      <c r="O238" s="33"/>
      <c r="P238" s="70" t="s">
        <v>40</v>
      </c>
      <c r="Q238" s="34"/>
    </row>
    <row r="239" spans="1:17" s="98" customFormat="1" ht="14.45" customHeight="1" x14ac:dyDescent="0.15">
      <c r="A239" s="9">
        <f t="shared" ca="1" si="20"/>
        <v>221</v>
      </c>
      <c r="B239" s="9">
        <f t="shared" si="21"/>
        <v>0</v>
      </c>
      <c r="C239" s="99"/>
      <c r="D239" s="99"/>
      <c r="E239" s="10">
        <f t="shared" ca="1" si="22"/>
        <v>9.3109081176448338E-2</v>
      </c>
      <c r="F239" s="10">
        <f t="shared" si="18"/>
        <v>1</v>
      </c>
      <c r="G239" s="10">
        <f t="shared" ca="1" si="19"/>
        <v>9.3109081176448338E-2</v>
      </c>
      <c r="H239" s="10">
        <f t="shared" ca="1" si="23"/>
        <v>221</v>
      </c>
      <c r="I239" s="33" t="s">
        <v>49</v>
      </c>
      <c r="J239" s="33" t="s">
        <v>187</v>
      </c>
      <c r="K239" s="33">
        <v>80</v>
      </c>
      <c r="L239" s="33">
        <v>7</v>
      </c>
      <c r="M239" s="70" t="s">
        <v>488</v>
      </c>
      <c r="N239" s="33">
        <v>7</v>
      </c>
      <c r="O239" s="33"/>
      <c r="P239" s="70" t="s">
        <v>104</v>
      </c>
      <c r="Q239" s="34"/>
    </row>
    <row r="240" spans="1:17" s="98" customFormat="1" ht="14.45" customHeight="1" x14ac:dyDescent="0.15">
      <c r="A240" s="9">
        <f t="shared" ca="1" si="20"/>
        <v>140</v>
      </c>
      <c r="B240" s="9">
        <f t="shared" si="21"/>
        <v>0</v>
      </c>
      <c r="C240" s="99"/>
      <c r="D240" s="99"/>
      <c r="E240" s="10">
        <f t="shared" ca="1" si="22"/>
        <v>0.45966144335158532</v>
      </c>
      <c r="F240" s="10">
        <f t="shared" si="18"/>
        <v>1</v>
      </c>
      <c r="G240" s="10">
        <f t="shared" ca="1" si="19"/>
        <v>0.45966144335158532</v>
      </c>
      <c r="H240" s="10">
        <f t="shared" ca="1" si="23"/>
        <v>140</v>
      </c>
      <c r="I240" s="33" t="s">
        <v>49</v>
      </c>
      <c r="J240" s="33" t="s">
        <v>187</v>
      </c>
      <c r="K240" s="33">
        <v>80</v>
      </c>
      <c r="L240" s="33">
        <v>8</v>
      </c>
      <c r="M240" s="70" t="s">
        <v>489</v>
      </c>
      <c r="N240" s="33">
        <v>8</v>
      </c>
      <c r="O240" s="33"/>
      <c r="P240" s="70" t="s">
        <v>52</v>
      </c>
      <c r="Q240" s="34"/>
    </row>
    <row r="241" spans="1:17" s="98" customFormat="1" ht="14.45" customHeight="1" x14ac:dyDescent="0.15">
      <c r="A241" s="9">
        <f t="shared" ca="1" si="20"/>
        <v>102</v>
      </c>
      <c r="B241" s="9">
        <f t="shared" si="21"/>
        <v>0</v>
      </c>
      <c r="C241" s="99"/>
      <c r="D241" s="99"/>
      <c r="E241" s="10">
        <f t="shared" ca="1" si="22"/>
        <v>0.58413192176241746</v>
      </c>
      <c r="F241" s="10">
        <f t="shared" si="18"/>
        <v>1</v>
      </c>
      <c r="G241" s="10">
        <f t="shared" ca="1" si="19"/>
        <v>0.58413192176241746</v>
      </c>
      <c r="H241" s="10">
        <f t="shared" ca="1" si="23"/>
        <v>102</v>
      </c>
      <c r="I241" s="33" t="s">
        <v>49</v>
      </c>
      <c r="J241" s="33" t="s">
        <v>187</v>
      </c>
      <c r="K241" s="33">
        <v>80</v>
      </c>
      <c r="L241" s="33">
        <v>9</v>
      </c>
      <c r="M241" s="70" t="s">
        <v>174</v>
      </c>
      <c r="N241" s="33">
        <v>9</v>
      </c>
      <c r="O241" s="33"/>
      <c r="P241" s="70" t="s">
        <v>204</v>
      </c>
      <c r="Q241" s="34"/>
    </row>
    <row r="242" spans="1:17" s="98" customFormat="1" ht="14.45" customHeight="1" x14ac:dyDescent="0.15">
      <c r="A242" s="9">
        <f t="shared" ca="1" si="20"/>
        <v>127</v>
      </c>
      <c r="B242" s="9">
        <f t="shared" si="21"/>
        <v>0</v>
      </c>
      <c r="C242" s="99"/>
      <c r="D242" s="99"/>
      <c r="E242" s="10">
        <f t="shared" ca="1" si="22"/>
        <v>0.50689375522071156</v>
      </c>
      <c r="F242" s="10">
        <f t="shared" si="18"/>
        <v>1</v>
      </c>
      <c r="G242" s="10">
        <f t="shared" ca="1" si="19"/>
        <v>0.50689375522071156</v>
      </c>
      <c r="H242" s="10">
        <f t="shared" ca="1" si="23"/>
        <v>127</v>
      </c>
      <c r="I242" s="33" t="s">
        <v>49</v>
      </c>
      <c r="J242" s="33" t="s">
        <v>187</v>
      </c>
      <c r="K242" s="33">
        <v>80</v>
      </c>
      <c r="L242" s="33">
        <v>10</v>
      </c>
      <c r="M242" s="70" t="s">
        <v>490</v>
      </c>
      <c r="N242" s="33">
        <v>10</v>
      </c>
      <c r="O242" s="33"/>
      <c r="P242" s="70" t="s">
        <v>491</v>
      </c>
      <c r="Q242" s="34"/>
    </row>
    <row r="243" spans="1:17" s="98" customFormat="1" ht="14.45" customHeight="1" x14ac:dyDescent="0.15">
      <c r="A243" s="9">
        <f t="shared" ca="1" si="20"/>
        <v>163</v>
      </c>
      <c r="B243" s="9">
        <f t="shared" si="21"/>
        <v>0</v>
      </c>
      <c r="C243" s="99"/>
      <c r="D243" s="99"/>
      <c r="E243" s="10">
        <f t="shared" ca="1" si="22"/>
        <v>0.37505328868267329</v>
      </c>
      <c r="F243" s="10">
        <f t="shared" si="18"/>
        <v>1</v>
      </c>
      <c r="G243" s="10">
        <f t="shared" ca="1" si="19"/>
        <v>0.37505328868267329</v>
      </c>
      <c r="H243" s="10">
        <f t="shared" ca="1" si="23"/>
        <v>163</v>
      </c>
      <c r="I243" s="33" t="s">
        <v>49</v>
      </c>
      <c r="J243" s="33" t="s">
        <v>187</v>
      </c>
      <c r="K243" s="33">
        <v>80</v>
      </c>
      <c r="L243" s="33">
        <v>11</v>
      </c>
      <c r="M243" s="70" t="s">
        <v>492</v>
      </c>
      <c r="N243" s="33">
        <v>11</v>
      </c>
      <c r="O243" s="33"/>
      <c r="P243" s="70" t="s">
        <v>57</v>
      </c>
      <c r="Q243" s="34"/>
    </row>
    <row r="244" spans="1:17" s="98" customFormat="1" ht="14.45" customHeight="1" x14ac:dyDescent="0.15">
      <c r="A244" s="9">
        <f t="shared" ca="1" si="20"/>
        <v>108</v>
      </c>
      <c r="B244" s="9">
        <f t="shared" si="21"/>
        <v>0</v>
      </c>
      <c r="C244" s="99"/>
      <c r="D244" s="99"/>
      <c r="E244" s="10">
        <f t="shared" ca="1" si="22"/>
        <v>0.56842881730312822</v>
      </c>
      <c r="F244" s="10">
        <f t="shared" si="18"/>
        <v>1</v>
      </c>
      <c r="G244" s="10">
        <f t="shared" ca="1" si="19"/>
        <v>0.56842881730312822</v>
      </c>
      <c r="H244" s="10">
        <f t="shared" ca="1" si="23"/>
        <v>108</v>
      </c>
      <c r="I244" s="33" t="s">
        <v>49</v>
      </c>
      <c r="J244" s="33" t="s">
        <v>187</v>
      </c>
      <c r="K244" s="33">
        <v>80</v>
      </c>
      <c r="L244" s="33">
        <v>12</v>
      </c>
      <c r="M244" s="70" t="s">
        <v>493</v>
      </c>
      <c r="N244" s="33">
        <v>12</v>
      </c>
      <c r="O244" s="33"/>
      <c r="P244" s="70" t="s">
        <v>58</v>
      </c>
      <c r="Q244" s="34"/>
    </row>
    <row r="245" spans="1:17" s="98" customFormat="1" ht="14.45" customHeight="1" x14ac:dyDescent="0.15">
      <c r="A245" s="9">
        <f t="shared" ca="1" si="20"/>
        <v>92</v>
      </c>
      <c r="B245" s="9">
        <f t="shared" si="21"/>
        <v>0</v>
      </c>
      <c r="C245" s="99"/>
      <c r="D245" s="99"/>
      <c r="E245" s="10">
        <f t="shared" ca="1" si="22"/>
        <v>0.62534576293234612</v>
      </c>
      <c r="F245" s="10">
        <f t="shared" si="18"/>
        <v>1</v>
      </c>
      <c r="G245" s="10">
        <f t="shared" ca="1" si="19"/>
        <v>0.62534576293234612</v>
      </c>
      <c r="H245" s="10">
        <f t="shared" ca="1" si="23"/>
        <v>92</v>
      </c>
      <c r="I245" s="33" t="s">
        <v>49</v>
      </c>
      <c r="J245" s="33" t="s">
        <v>187</v>
      </c>
      <c r="K245" s="33">
        <v>80</v>
      </c>
      <c r="L245" s="33">
        <v>13</v>
      </c>
      <c r="M245" s="70" t="s">
        <v>494</v>
      </c>
      <c r="N245" s="33">
        <v>13</v>
      </c>
      <c r="O245" s="33"/>
      <c r="P245" s="70" t="s">
        <v>71</v>
      </c>
      <c r="Q245" s="34"/>
    </row>
    <row r="246" spans="1:17" s="98" customFormat="1" ht="14.45" customHeight="1" x14ac:dyDescent="0.15">
      <c r="A246" s="9">
        <f t="shared" ca="1" si="20"/>
        <v>32</v>
      </c>
      <c r="B246" s="9">
        <f t="shared" si="21"/>
        <v>0</v>
      </c>
      <c r="C246" s="99"/>
      <c r="D246" s="99"/>
      <c r="E246" s="10">
        <f t="shared" ca="1" si="22"/>
        <v>0.86549195195657413</v>
      </c>
      <c r="F246" s="10">
        <f t="shared" si="18"/>
        <v>1</v>
      </c>
      <c r="G246" s="10">
        <f t="shared" ca="1" si="19"/>
        <v>0.86549195195657413</v>
      </c>
      <c r="H246" s="10">
        <f t="shared" ca="1" si="23"/>
        <v>32</v>
      </c>
      <c r="I246" s="33" t="s">
        <v>49</v>
      </c>
      <c r="J246" s="33" t="s">
        <v>187</v>
      </c>
      <c r="K246" s="33">
        <v>80</v>
      </c>
      <c r="L246" s="33">
        <v>14</v>
      </c>
      <c r="M246" s="70" t="s">
        <v>176</v>
      </c>
      <c r="N246" s="33">
        <v>14</v>
      </c>
      <c r="O246" s="33"/>
      <c r="P246" s="70" t="s">
        <v>76</v>
      </c>
      <c r="Q246" s="34"/>
    </row>
    <row r="247" spans="1:17" s="98" customFormat="1" ht="14.45" customHeight="1" x14ac:dyDescent="0.15">
      <c r="A247" s="9">
        <f t="shared" ca="1" si="20"/>
        <v>4</v>
      </c>
      <c r="B247" s="9">
        <f t="shared" si="21"/>
        <v>0</v>
      </c>
      <c r="C247" s="99"/>
      <c r="D247" s="99"/>
      <c r="E247" s="10">
        <f t="shared" ca="1" si="22"/>
        <v>0.96113368830060697</v>
      </c>
      <c r="F247" s="10">
        <f t="shared" si="18"/>
        <v>1</v>
      </c>
      <c r="G247" s="10">
        <f t="shared" ca="1" si="19"/>
        <v>0.96113368830060697</v>
      </c>
      <c r="H247" s="10">
        <f t="shared" ca="1" si="23"/>
        <v>4</v>
      </c>
      <c r="I247" s="33" t="s">
        <v>49</v>
      </c>
      <c r="J247" s="33" t="s">
        <v>187</v>
      </c>
      <c r="K247" s="33">
        <v>80</v>
      </c>
      <c r="L247" s="33">
        <v>15</v>
      </c>
      <c r="M247" s="70" t="s">
        <v>177</v>
      </c>
      <c r="N247" s="33">
        <v>15</v>
      </c>
      <c r="O247" s="33"/>
      <c r="P247" s="70" t="s">
        <v>75</v>
      </c>
      <c r="Q247" s="34"/>
    </row>
    <row r="248" spans="1:17" s="98" customFormat="1" ht="14.45" customHeight="1" x14ac:dyDescent="0.15">
      <c r="A248" s="9">
        <f t="shared" ca="1" si="20"/>
        <v>143</v>
      </c>
      <c r="B248" s="9">
        <f t="shared" si="21"/>
        <v>0</v>
      </c>
      <c r="C248" s="99"/>
      <c r="D248" s="99"/>
      <c r="E248" s="10">
        <f t="shared" ca="1" si="22"/>
        <v>0.43454301566911202</v>
      </c>
      <c r="F248" s="10">
        <f t="shared" si="18"/>
        <v>1</v>
      </c>
      <c r="G248" s="10">
        <f t="shared" ca="1" si="19"/>
        <v>0.43454301566911202</v>
      </c>
      <c r="H248" s="10">
        <f t="shared" ca="1" si="23"/>
        <v>143</v>
      </c>
      <c r="I248" s="33" t="s">
        <v>49</v>
      </c>
      <c r="J248" s="33" t="s">
        <v>187</v>
      </c>
      <c r="K248" s="33">
        <v>80</v>
      </c>
      <c r="L248" s="33">
        <v>16</v>
      </c>
      <c r="M248" s="70" t="s">
        <v>495</v>
      </c>
      <c r="N248" s="33">
        <v>16</v>
      </c>
      <c r="O248" s="33"/>
      <c r="P248" s="70" t="s">
        <v>178</v>
      </c>
      <c r="Q248" s="34"/>
    </row>
    <row r="249" spans="1:17" s="98" customFormat="1" ht="14.45" customHeight="1" x14ac:dyDescent="0.15">
      <c r="A249" s="9">
        <f t="shared" ca="1" si="20"/>
        <v>51</v>
      </c>
      <c r="B249" s="9">
        <f t="shared" si="21"/>
        <v>0</v>
      </c>
      <c r="C249" s="99"/>
      <c r="D249" s="99"/>
      <c r="E249" s="10">
        <f t="shared" ca="1" si="22"/>
        <v>0.80079420625896802</v>
      </c>
      <c r="F249" s="10">
        <f t="shared" si="18"/>
        <v>1</v>
      </c>
      <c r="G249" s="10">
        <f t="shared" ca="1" si="19"/>
        <v>0.80079420625896802</v>
      </c>
      <c r="H249" s="10">
        <f t="shared" ca="1" si="23"/>
        <v>51</v>
      </c>
      <c r="I249" s="33" t="s">
        <v>49</v>
      </c>
      <c r="J249" s="33" t="s">
        <v>187</v>
      </c>
      <c r="K249" s="33">
        <v>80</v>
      </c>
      <c r="L249" s="33">
        <v>17</v>
      </c>
      <c r="M249" s="70" t="s">
        <v>225</v>
      </c>
      <c r="N249" s="33">
        <v>17</v>
      </c>
      <c r="O249" s="33"/>
      <c r="P249" s="70" t="s">
        <v>179</v>
      </c>
      <c r="Q249" s="34"/>
    </row>
    <row r="250" spans="1:17" s="98" customFormat="1" ht="14.45" customHeight="1" x14ac:dyDescent="0.15">
      <c r="A250" s="9">
        <f t="shared" ca="1" si="20"/>
        <v>133</v>
      </c>
      <c r="B250" s="9">
        <f t="shared" si="21"/>
        <v>0</v>
      </c>
      <c r="C250" s="99"/>
      <c r="D250" s="99"/>
      <c r="E250" s="10">
        <f t="shared" ca="1" si="22"/>
        <v>0.47472401257476016</v>
      </c>
      <c r="F250" s="10">
        <f t="shared" si="18"/>
        <v>1</v>
      </c>
      <c r="G250" s="10">
        <f t="shared" ca="1" si="19"/>
        <v>0.47472401257476016</v>
      </c>
      <c r="H250" s="10">
        <f t="shared" ca="1" si="23"/>
        <v>133</v>
      </c>
      <c r="I250" s="33" t="s">
        <v>49</v>
      </c>
      <c r="J250" s="33" t="s">
        <v>187</v>
      </c>
      <c r="K250" s="33">
        <v>80</v>
      </c>
      <c r="L250" s="33">
        <v>18</v>
      </c>
      <c r="M250" s="70" t="s">
        <v>496</v>
      </c>
      <c r="N250" s="33">
        <v>18</v>
      </c>
      <c r="O250" s="33"/>
      <c r="P250" s="70" t="s">
        <v>146</v>
      </c>
      <c r="Q250" s="34"/>
    </row>
    <row r="251" spans="1:17" s="98" customFormat="1" ht="14.45" customHeight="1" x14ac:dyDescent="0.15">
      <c r="A251" s="9">
        <f t="shared" ca="1" si="20"/>
        <v>134</v>
      </c>
      <c r="B251" s="9">
        <f t="shared" si="21"/>
        <v>0</v>
      </c>
      <c r="C251" s="99"/>
      <c r="D251" s="99"/>
      <c r="E251" s="10">
        <f t="shared" ca="1" si="22"/>
        <v>0.47274596703259519</v>
      </c>
      <c r="F251" s="10">
        <f t="shared" si="18"/>
        <v>1</v>
      </c>
      <c r="G251" s="10">
        <f t="shared" ca="1" si="19"/>
        <v>0.47274596703259519</v>
      </c>
      <c r="H251" s="10">
        <f t="shared" ca="1" si="23"/>
        <v>134</v>
      </c>
      <c r="I251" s="33" t="s">
        <v>49</v>
      </c>
      <c r="J251" s="33" t="s">
        <v>187</v>
      </c>
      <c r="K251" s="33">
        <v>80</v>
      </c>
      <c r="L251" s="33">
        <v>19</v>
      </c>
      <c r="M251" s="70" t="s">
        <v>497</v>
      </c>
      <c r="N251" s="33">
        <v>19</v>
      </c>
      <c r="O251" s="33"/>
      <c r="P251" s="70" t="s">
        <v>296</v>
      </c>
      <c r="Q251" s="34" t="s">
        <v>297</v>
      </c>
    </row>
    <row r="252" spans="1:17" s="98" customFormat="1" ht="14.45" customHeight="1" x14ac:dyDescent="0.15">
      <c r="A252" s="9">
        <f t="shared" ca="1" si="20"/>
        <v>205</v>
      </c>
      <c r="B252" s="9">
        <f t="shared" si="21"/>
        <v>0</v>
      </c>
      <c r="C252" s="99"/>
      <c r="D252" s="99"/>
      <c r="E252" s="10">
        <f t="shared" ca="1" si="22"/>
        <v>0.14027900127862869</v>
      </c>
      <c r="F252" s="10">
        <f t="shared" si="18"/>
        <v>1</v>
      </c>
      <c r="G252" s="10">
        <f t="shared" ca="1" si="19"/>
        <v>0.14027900127862869</v>
      </c>
      <c r="H252" s="10">
        <f t="shared" ca="1" si="23"/>
        <v>205</v>
      </c>
      <c r="I252" s="33" t="s">
        <v>49</v>
      </c>
      <c r="J252" s="33" t="s">
        <v>187</v>
      </c>
      <c r="K252" s="33">
        <v>80</v>
      </c>
      <c r="L252" s="33">
        <v>20</v>
      </c>
      <c r="M252" s="70" t="s">
        <v>180</v>
      </c>
      <c r="N252" s="33">
        <v>20</v>
      </c>
      <c r="O252" s="33"/>
      <c r="P252" s="70" t="s">
        <v>85</v>
      </c>
      <c r="Q252" s="34"/>
    </row>
    <row r="253" spans="1:17" s="98" customFormat="1" ht="14.45" customHeight="1" x14ac:dyDescent="0.15">
      <c r="A253" s="98">
        <f t="shared" ca="1" si="20"/>
        <v>209</v>
      </c>
      <c r="B253" s="98">
        <f t="shared" si="21"/>
        <v>0</v>
      </c>
      <c r="C253" s="99"/>
      <c r="D253" s="99"/>
      <c r="E253" s="100">
        <f t="shared" ca="1" si="22"/>
        <v>0.13639304552721887</v>
      </c>
      <c r="F253" s="100">
        <f t="shared" si="18"/>
        <v>1</v>
      </c>
      <c r="G253" s="100">
        <f t="shared" ca="1" si="19"/>
        <v>0.13639304552721887</v>
      </c>
      <c r="H253" s="100">
        <f t="shared" ca="1" si="23"/>
        <v>209</v>
      </c>
      <c r="I253" s="87" t="s">
        <v>49</v>
      </c>
      <c r="J253" s="87" t="s">
        <v>187</v>
      </c>
      <c r="K253" s="87">
        <v>80</v>
      </c>
      <c r="L253" s="87">
        <v>21</v>
      </c>
      <c r="M253" s="88" t="s">
        <v>181</v>
      </c>
      <c r="N253" s="87">
        <v>21</v>
      </c>
      <c r="O253" s="87"/>
      <c r="P253" s="88" t="s">
        <v>83</v>
      </c>
      <c r="Q253" s="82"/>
    </row>
    <row r="254" spans="1:17" s="98" customFormat="1" ht="14.45" customHeight="1" x14ac:dyDescent="0.15">
      <c r="A254" s="9">
        <f t="shared" ca="1" si="20"/>
        <v>230</v>
      </c>
      <c r="B254" s="9">
        <f t="shared" si="21"/>
        <v>0</v>
      </c>
      <c r="C254" s="99"/>
      <c r="D254" s="99"/>
      <c r="E254" s="10">
        <f t="shared" ca="1" si="22"/>
        <v>6.7905443374925323E-2</v>
      </c>
      <c r="F254" s="10">
        <f t="shared" si="18"/>
        <v>1</v>
      </c>
      <c r="G254" s="10">
        <f t="shared" ca="1" si="19"/>
        <v>6.7905443374925323E-2</v>
      </c>
      <c r="H254" s="10">
        <f t="shared" ca="1" si="23"/>
        <v>230</v>
      </c>
      <c r="I254" s="87" t="s">
        <v>49</v>
      </c>
      <c r="J254" s="87" t="s">
        <v>187</v>
      </c>
      <c r="K254" s="102">
        <v>80</v>
      </c>
      <c r="L254" s="102">
        <v>22</v>
      </c>
      <c r="M254" s="88" t="s">
        <v>182</v>
      </c>
      <c r="N254" s="87">
        <v>22</v>
      </c>
      <c r="O254" s="87"/>
      <c r="P254" s="88" t="s">
        <v>103</v>
      </c>
      <c r="Q254" s="82" t="s">
        <v>104</v>
      </c>
    </row>
    <row r="255" spans="1:17" s="98" customFormat="1" ht="14.45" customHeight="1" x14ac:dyDescent="0.15">
      <c r="A255" s="9">
        <f t="shared" ca="1" si="20"/>
        <v>6</v>
      </c>
      <c r="B255" s="9">
        <f t="shared" si="21"/>
        <v>0</v>
      </c>
      <c r="C255" s="99"/>
      <c r="D255" s="99"/>
      <c r="E255" s="10">
        <f t="shared" ca="1" si="22"/>
        <v>0.95847018459650879</v>
      </c>
      <c r="F255" s="10">
        <f t="shared" si="18"/>
        <v>1</v>
      </c>
      <c r="G255" s="10">
        <f t="shared" ca="1" si="19"/>
        <v>0.95847018459650879</v>
      </c>
      <c r="H255" s="10">
        <f t="shared" ca="1" si="23"/>
        <v>6</v>
      </c>
      <c r="I255" s="33" t="s">
        <v>49</v>
      </c>
      <c r="J255" s="33" t="s">
        <v>187</v>
      </c>
      <c r="K255" s="33">
        <v>80</v>
      </c>
      <c r="L255" s="33">
        <v>23</v>
      </c>
      <c r="M255" s="70" t="s">
        <v>183</v>
      </c>
      <c r="N255" s="33">
        <v>23</v>
      </c>
      <c r="O255" s="33"/>
      <c r="P255" s="70" t="s">
        <v>145</v>
      </c>
      <c r="Q255" s="34"/>
    </row>
    <row r="256" spans="1:17" s="98" customFormat="1" ht="14.45" customHeight="1" x14ac:dyDescent="0.15">
      <c r="A256" s="9">
        <f t="shared" ca="1" si="20"/>
        <v>119</v>
      </c>
      <c r="B256" s="9">
        <f t="shared" si="21"/>
        <v>0</v>
      </c>
      <c r="C256" s="99"/>
      <c r="D256" s="99"/>
      <c r="E256" s="10">
        <f t="shared" ca="1" si="22"/>
        <v>0.53584902462105266</v>
      </c>
      <c r="F256" s="10">
        <f t="shared" si="18"/>
        <v>1</v>
      </c>
      <c r="G256" s="10">
        <f t="shared" ca="1" si="19"/>
        <v>0.53584902462105266</v>
      </c>
      <c r="H256" s="10">
        <f t="shared" ca="1" si="23"/>
        <v>119</v>
      </c>
      <c r="I256" s="33" t="s">
        <v>49</v>
      </c>
      <c r="J256" s="33" t="s">
        <v>187</v>
      </c>
      <c r="K256" s="33">
        <v>80</v>
      </c>
      <c r="L256" s="33">
        <v>24</v>
      </c>
      <c r="M256" s="70" t="s">
        <v>184</v>
      </c>
      <c r="N256" s="33">
        <v>24</v>
      </c>
      <c r="O256" s="33"/>
      <c r="P256" s="70" t="s">
        <v>109</v>
      </c>
      <c r="Q256" s="34"/>
    </row>
    <row r="257" spans="1:17" s="98" customFormat="1" ht="14.45" customHeight="1" x14ac:dyDescent="0.15">
      <c r="A257" s="9">
        <f t="shared" ca="1" si="20"/>
        <v>171</v>
      </c>
      <c r="B257" s="9">
        <f t="shared" si="21"/>
        <v>0</v>
      </c>
      <c r="C257" s="99"/>
      <c r="D257" s="99"/>
      <c r="E257" s="10">
        <f t="shared" ca="1" si="22"/>
        <v>0.30935221697544313</v>
      </c>
      <c r="F257" s="10">
        <f t="shared" si="18"/>
        <v>1</v>
      </c>
      <c r="G257" s="10">
        <f t="shared" ca="1" si="19"/>
        <v>0.30935221697544313</v>
      </c>
      <c r="H257" s="10">
        <f t="shared" ca="1" si="23"/>
        <v>171</v>
      </c>
      <c r="I257" s="33" t="s">
        <v>49</v>
      </c>
      <c r="J257" s="33" t="s">
        <v>187</v>
      </c>
      <c r="K257" s="33">
        <v>80</v>
      </c>
      <c r="L257" s="33">
        <v>25</v>
      </c>
      <c r="M257" s="70" t="s">
        <v>498</v>
      </c>
      <c r="N257" s="33">
        <v>25</v>
      </c>
      <c r="O257" s="33"/>
      <c r="P257" s="70" t="s">
        <v>499</v>
      </c>
      <c r="Q257" s="34"/>
    </row>
    <row r="258" spans="1:17" s="98" customFormat="1" ht="14.45" customHeight="1" x14ac:dyDescent="0.15">
      <c r="A258" s="9">
        <f t="shared" ca="1" si="20"/>
        <v>161</v>
      </c>
      <c r="B258" s="9">
        <f t="shared" si="21"/>
        <v>0</v>
      </c>
      <c r="C258" s="99"/>
      <c r="D258" s="99"/>
      <c r="E258" s="10">
        <f t="shared" ca="1" si="22"/>
        <v>0.3785278141038213</v>
      </c>
      <c r="F258" s="10">
        <f t="shared" si="18"/>
        <v>1</v>
      </c>
      <c r="G258" s="10">
        <f t="shared" ca="1" si="19"/>
        <v>0.3785278141038213</v>
      </c>
      <c r="H258" s="10">
        <f t="shared" ca="1" si="23"/>
        <v>161</v>
      </c>
      <c r="I258" s="33" t="s">
        <v>49</v>
      </c>
      <c r="J258" s="33" t="s">
        <v>187</v>
      </c>
      <c r="K258" s="33">
        <v>80</v>
      </c>
      <c r="L258" s="33">
        <v>26</v>
      </c>
      <c r="M258" s="70" t="s">
        <v>185</v>
      </c>
      <c r="N258" s="33">
        <v>26</v>
      </c>
      <c r="O258" s="33"/>
      <c r="P258" s="70" t="s">
        <v>128</v>
      </c>
      <c r="Q258" s="34"/>
    </row>
    <row r="259" spans="1:17" s="98" customFormat="1" ht="14.45" customHeight="1" x14ac:dyDescent="0.15">
      <c r="A259" s="9">
        <f t="shared" ca="1" si="20"/>
        <v>45</v>
      </c>
      <c r="B259" s="9">
        <f t="shared" si="21"/>
        <v>0</v>
      </c>
      <c r="C259" s="99"/>
      <c r="D259" s="99"/>
      <c r="E259" s="10">
        <f t="shared" ca="1" si="22"/>
        <v>0.81824604046329774</v>
      </c>
      <c r="F259" s="10">
        <f t="shared" si="18"/>
        <v>1</v>
      </c>
      <c r="G259" s="10">
        <f t="shared" ca="1" si="19"/>
        <v>0.81824604046329774</v>
      </c>
      <c r="H259" s="10">
        <f t="shared" ca="1" si="23"/>
        <v>45</v>
      </c>
      <c r="I259" s="33" t="s">
        <v>49</v>
      </c>
      <c r="J259" s="33" t="s">
        <v>187</v>
      </c>
      <c r="K259" s="33">
        <v>80</v>
      </c>
      <c r="L259" s="33">
        <v>27</v>
      </c>
      <c r="M259" s="70" t="s">
        <v>186</v>
      </c>
      <c r="N259" s="33">
        <v>27</v>
      </c>
      <c r="O259" s="33"/>
      <c r="P259" s="70" t="s">
        <v>142</v>
      </c>
      <c r="Q259" s="34"/>
    </row>
    <row r="260" spans="1:17" s="98" customFormat="1" ht="14.45" customHeight="1" x14ac:dyDescent="0.15">
      <c r="A260" s="9">
        <f t="shared" ca="1" si="20"/>
        <v>238</v>
      </c>
      <c r="B260" s="9">
        <f t="shared" si="21"/>
        <v>0</v>
      </c>
      <c r="C260" s="99"/>
      <c r="D260" s="99"/>
      <c r="E260" s="10">
        <f t="shared" ca="1" si="22"/>
        <v>3.5756703252204591E-2</v>
      </c>
      <c r="F260" s="10">
        <f t="shared" si="18"/>
        <v>1</v>
      </c>
      <c r="G260" s="10">
        <f t="shared" ca="1" si="19"/>
        <v>3.5756703252204591E-2</v>
      </c>
      <c r="H260" s="10">
        <f t="shared" ca="1" si="23"/>
        <v>238</v>
      </c>
      <c r="I260" s="33" t="s">
        <v>49</v>
      </c>
      <c r="J260" s="33" t="s">
        <v>187</v>
      </c>
      <c r="K260" s="33">
        <v>80</v>
      </c>
      <c r="L260" s="33">
        <v>28</v>
      </c>
      <c r="M260" s="70" t="s">
        <v>500</v>
      </c>
      <c r="N260" s="33">
        <v>28</v>
      </c>
      <c r="O260" s="33"/>
      <c r="P260" s="70" t="s">
        <v>158</v>
      </c>
      <c r="Q260" s="34" t="s">
        <v>138</v>
      </c>
    </row>
    <row r="261" spans="1:17" s="98" customFormat="1" ht="14.45" customHeight="1" x14ac:dyDescent="0.15">
      <c r="A261" s="9">
        <f t="shared" ca="1" si="20"/>
        <v>82</v>
      </c>
      <c r="B261" s="9">
        <f t="shared" si="21"/>
        <v>0</v>
      </c>
      <c r="C261" s="99"/>
      <c r="D261" s="99"/>
      <c r="E261" s="10">
        <f t="shared" ca="1" si="22"/>
        <v>0.65312899415235637</v>
      </c>
      <c r="F261" s="10">
        <f t="shared" si="18"/>
        <v>1</v>
      </c>
      <c r="G261" s="10">
        <f t="shared" ca="1" si="19"/>
        <v>0.65312899415235637</v>
      </c>
      <c r="H261" s="10">
        <f t="shared" ca="1" si="23"/>
        <v>82</v>
      </c>
      <c r="I261" s="33" t="s">
        <v>49</v>
      </c>
      <c r="J261" s="33" t="s">
        <v>187</v>
      </c>
      <c r="K261" s="33">
        <v>80</v>
      </c>
      <c r="L261" s="33">
        <v>29</v>
      </c>
      <c r="M261" s="70" t="s">
        <v>501</v>
      </c>
      <c r="N261" s="33">
        <v>29</v>
      </c>
      <c r="O261" s="33"/>
      <c r="P261" s="70" t="s">
        <v>159</v>
      </c>
      <c r="Q261" s="34" t="s">
        <v>138</v>
      </c>
    </row>
    <row r="262" spans="1:17" s="98" customFormat="1" ht="14.45" customHeight="1" x14ac:dyDescent="0.15">
      <c r="A262" s="9">
        <f t="shared" si="20"/>
        <v>0</v>
      </c>
      <c r="B262" s="9">
        <f t="shared" si="21"/>
        <v>0</v>
      </c>
      <c r="C262" s="106"/>
      <c r="D262" s="106"/>
      <c r="E262" s="80"/>
      <c r="F262" s="80"/>
      <c r="G262" s="80"/>
      <c r="H262" s="80"/>
      <c r="I262" s="107"/>
      <c r="J262" s="107"/>
      <c r="K262" s="107"/>
      <c r="L262" s="107"/>
      <c r="M262" s="108"/>
      <c r="N262" s="107"/>
      <c r="O262" s="107"/>
      <c r="P262" s="108"/>
      <c r="Q262" s="109"/>
    </row>
    <row r="263" spans="1:17" s="98" customFormat="1" ht="14.45" customHeight="1" x14ac:dyDescent="0.15">
      <c r="A263" s="9">
        <f t="shared" si="20"/>
        <v>0</v>
      </c>
      <c r="B263" s="9">
        <f t="shared" si="21"/>
        <v>0</v>
      </c>
      <c r="C263" s="106"/>
      <c r="D263" s="106"/>
      <c r="E263" s="80"/>
      <c r="F263" s="80"/>
      <c r="G263" s="80"/>
      <c r="H263" s="80"/>
      <c r="I263" s="107"/>
      <c r="J263" s="107"/>
      <c r="K263" s="107"/>
      <c r="L263" s="107"/>
      <c r="M263" s="108"/>
      <c r="N263" s="107"/>
      <c r="O263" s="107"/>
      <c r="P263" s="108"/>
      <c r="Q263" s="109"/>
    </row>
    <row r="264" spans="1:17" s="98" customFormat="1" ht="14.45" customHeight="1" x14ac:dyDescent="0.15">
      <c r="A264" s="9">
        <f t="shared" si="20"/>
        <v>0</v>
      </c>
      <c r="B264" s="9">
        <f t="shared" si="21"/>
        <v>0</v>
      </c>
      <c r="C264" s="106"/>
      <c r="D264" s="106"/>
      <c r="E264" s="80"/>
      <c r="F264" s="80"/>
      <c r="G264" s="80"/>
      <c r="H264" s="80"/>
      <c r="I264" s="107"/>
      <c r="J264" s="107"/>
      <c r="K264" s="107"/>
      <c r="L264" s="107"/>
      <c r="M264" s="108"/>
      <c r="N264" s="107"/>
      <c r="O264" s="107"/>
      <c r="P264" s="108"/>
      <c r="Q264" s="109"/>
    </row>
    <row r="265" spans="1:17" s="98" customFormat="1" ht="14.45" customHeight="1" x14ac:dyDescent="0.15">
      <c r="A265" s="9">
        <f t="shared" si="20"/>
        <v>0</v>
      </c>
      <c r="B265" s="9">
        <f t="shared" si="21"/>
        <v>0</v>
      </c>
      <c r="C265" s="106"/>
      <c r="D265" s="106"/>
      <c r="E265" s="80"/>
      <c r="F265" s="80"/>
      <c r="G265" s="80"/>
      <c r="H265" s="80"/>
      <c r="I265" s="107"/>
      <c r="J265" s="107"/>
      <c r="K265" s="107"/>
      <c r="L265" s="107"/>
      <c r="M265" s="108"/>
      <c r="N265" s="107"/>
      <c r="O265" s="107"/>
      <c r="P265" s="108"/>
      <c r="Q265" s="109"/>
    </row>
    <row r="266" spans="1:17" s="98" customFormat="1" ht="14.45" customHeight="1" x14ac:dyDescent="0.15">
      <c r="A266" s="9">
        <f t="shared" si="20"/>
        <v>0</v>
      </c>
      <c r="B266" s="9">
        <f t="shared" si="21"/>
        <v>0</v>
      </c>
      <c r="C266" s="106"/>
      <c r="D266" s="106"/>
      <c r="E266" s="80"/>
      <c r="F266" s="80"/>
      <c r="G266" s="80"/>
      <c r="H266" s="80"/>
      <c r="I266" s="107"/>
      <c r="J266" s="107"/>
      <c r="K266" s="107"/>
      <c r="L266" s="107"/>
      <c r="M266" s="108"/>
      <c r="N266" s="107"/>
      <c r="O266" s="107"/>
      <c r="P266" s="108"/>
      <c r="Q266" s="109"/>
    </row>
    <row r="267" spans="1:17" s="98" customFormat="1" ht="14.45" customHeight="1" x14ac:dyDescent="0.15">
      <c r="A267" s="9">
        <f t="shared" si="20"/>
        <v>0</v>
      </c>
      <c r="B267" s="9">
        <f t="shared" si="21"/>
        <v>0</v>
      </c>
      <c r="C267" s="106"/>
      <c r="D267" s="106"/>
      <c r="E267" s="80"/>
      <c r="F267" s="80"/>
      <c r="G267" s="80"/>
      <c r="H267" s="80"/>
      <c r="I267" s="107"/>
      <c r="J267" s="107"/>
      <c r="K267" s="107"/>
      <c r="L267" s="107"/>
      <c r="M267" s="108"/>
      <c r="N267" s="107"/>
      <c r="O267" s="107"/>
      <c r="P267" s="108"/>
      <c r="Q267" s="109"/>
    </row>
    <row r="268" spans="1:17" ht="15" customHeight="1" x14ac:dyDescent="0.15">
      <c r="A268" s="9">
        <f t="shared" si="20"/>
        <v>0</v>
      </c>
      <c r="B268" s="9">
        <f t="shared" si="21"/>
        <v>0</v>
      </c>
      <c r="C268" s="106"/>
      <c r="D268" s="106"/>
      <c r="E268" s="80"/>
      <c r="F268" s="80"/>
      <c r="G268" s="80"/>
      <c r="H268" s="80"/>
      <c r="I268" s="107"/>
      <c r="J268" s="107"/>
      <c r="K268" s="107"/>
      <c r="L268" s="107"/>
      <c r="M268" s="108"/>
      <c r="N268" s="107"/>
      <c r="O268" s="107"/>
      <c r="P268" s="108"/>
      <c r="Q268" s="109"/>
    </row>
    <row r="269" spans="1:17" ht="15" customHeight="1" x14ac:dyDescent="0.15">
      <c r="A269" s="9">
        <f t="shared" ref="A269:A332" si="24">C269*1000+H269</f>
        <v>0</v>
      </c>
      <c r="B269" s="9">
        <f t="shared" ref="B269:B332" si="25">C269*1000+D269</f>
        <v>0</v>
      </c>
      <c r="C269" s="106"/>
      <c r="D269" s="106"/>
      <c r="E269" s="80"/>
      <c r="F269" s="80"/>
      <c r="G269" s="80"/>
      <c r="H269" s="80"/>
      <c r="I269" s="107"/>
      <c r="J269" s="107"/>
      <c r="K269" s="107"/>
      <c r="L269" s="107"/>
      <c r="M269" s="108"/>
      <c r="N269" s="107"/>
      <c r="O269" s="107"/>
      <c r="P269" s="108"/>
      <c r="Q269" s="109"/>
    </row>
    <row r="270" spans="1:17" ht="15" customHeight="1" x14ac:dyDescent="0.15">
      <c r="A270" s="9">
        <f t="shared" si="24"/>
        <v>0</v>
      </c>
      <c r="B270" s="9">
        <f t="shared" si="25"/>
        <v>0</v>
      </c>
      <c r="C270" s="106"/>
      <c r="D270" s="106"/>
      <c r="E270" s="80"/>
      <c r="F270" s="80"/>
      <c r="G270" s="80"/>
      <c r="H270" s="80"/>
      <c r="I270" s="107"/>
      <c r="J270" s="107"/>
      <c r="K270" s="107"/>
      <c r="L270" s="107"/>
      <c r="M270" s="108"/>
      <c r="N270" s="107"/>
      <c r="O270" s="107"/>
      <c r="P270" s="108"/>
      <c r="Q270" s="109"/>
    </row>
    <row r="271" spans="1:17" ht="15" customHeight="1" x14ac:dyDescent="0.15">
      <c r="A271" s="9">
        <f t="shared" si="24"/>
        <v>0</v>
      </c>
      <c r="B271" s="9">
        <f t="shared" si="25"/>
        <v>0</v>
      </c>
      <c r="C271" s="106"/>
      <c r="D271" s="106"/>
      <c r="E271" s="80"/>
      <c r="F271" s="80"/>
      <c r="G271" s="80"/>
      <c r="H271" s="80"/>
      <c r="I271" s="107"/>
      <c r="J271" s="107"/>
      <c r="K271" s="107"/>
      <c r="L271" s="107"/>
      <c r="M271" s="108"/>
      <c r="N271" s="107"/>
      <c r="O271" s="107"/>
      <c r="P271" s="108"/>
      <c r="Q271" s="109"/>
    </row>
    <row r="272" spans="1:17" ht="15" customHeight="1" x14ac:dyDescent="0.15">
      <c r="A272" s="9">
        <f t="shared" si="24"/>
        <v>0</v>
      </c>
      <c r="B272" s="9">
        <f t="shared" si="25"/>
        <v>0</v>
      </c>
      <c r="C272" s="106"/>
      <c r="D272" s="106"/>
      <c r="E272" s="80"/>
      <c r="F272" s="80"/>
      <c r="G272" s="80"/>
      <c r="H272" s="80"/>
      <c r="I272" s="107"/>
      <c r="J272" s="107"/>
      <c r="K272" s="107"/>
      <c r="L272" s="107"/>
      <c r="M272" s="108"/>
      <c r="N272" s="107"/>
      <c r="O272" s="107"/>
      <c r="P272" s="108"/>
      <c r="Q272" s="109"/>
    </row>
    <row r="273" spans="1:17" ht="15" customHeight="1" x14ac:dyDescent="0.15">
      <c r="A273" s="9">
        <f t="shared" si="24"/>
        <v>0</v>
      </c>
      <c r="B273" s="9">
        <f t="shared" si="25"/>
        <v>0</v>
      </c>
      <c r="C273" s="106"/>
      <c r="D273" s="106"/>
      <c r="E273" s="80"/>
      <c r="F273" s="80"/>
      <c r="G273" s="80"/>
      <c r="H273" s="80"/>
      <c r="I273" s="107"/>
      <c r="J273" s="107"/>
      <c r="K273" s="107"/>
      <c r="L273" s="107"/>
      <c r="M273" s="108"/>
      <c r="N273" s="107"/>
      <c r="O273" s="107"/>
      <c r="P273" s="108"/>
      <c r="Q273" s="109"/>
    </row>
    <row r="274" spans="1:17" ht="15" customHeight="1" x14ac:dyDescent="0.15">
      <c r="A274" s="9">
        <f t="shared" si="24"/>
        <v>0</v>
      </c>
      <c r="B274" s="9">
        <f t="shared" si="25"/>
        <v>0</v>
      </c>
      <c r="C274" s="106"/>
      <c r="D274" s="106"/>
      <c r="E274" s="80"/>
      <c r="F274" s="80"/>
      <c r="G274" s="80"/>
      <c r="H274" s="80"/>
      <c r="I274" s="107"/>
      <c r="J274" s="107"/>
      <c r="K274" s="107"/>
      <c r="L274" s="107"/>
      <c r="M274" s="108"/>
      <c r="N274" s="107"/>
      <c r="O274" s="107"/>
      <c r="P274" s="108"/>
      <c r="Q274" s="109"/>
    </row>
    <row r="275" spans="1:17" ht="15" customHeight="1" x14ac:dyDescent="0.15">
      <c r="A275" s="9">
        <f t="shared" si="24"/>
        <v>0</v>
      </c>
      <c r="B275" s="9">
        <f t="shared" si="25"/>
        <v>0</v>
      </c>
      <c r="C275" s="106"/>
      <c r="D275" s="106"/>
      <c r="E275" s="80"/>
      <c r="F275" s="80"/>
      <c r="G275" s="80"/>
      <c r="H275" s="80"/>
      <c r="I275" s="107"/>
      <c r="J275" s="107"/>
      <c r="K275" s="107"/>
      <c r="L275" s="107"/>
      <c r="M275" s="108"/>
      <c r="N275" s="107"/>
      <c r="O275" s="107"/>
      <c r="P275" s="108"/>
      <c r="Q275" s="109"/>
    </row>
    <row r="276" spans="1:17" ht="15" customHeight="1" x14ac:dyDescent="0.15">
      <c r="A276" s="9">
        <f t="shared" si="24"/>
        <v>0</v>
      </c>
      <c r="B276" s="9">
        <f t="shared" si="25"/>
        <v>0</v>
      </c>
      <c r="C276" s="106"/>
      <c r="D276" s="106"/>
      <c r="E276" s="80"/>
      <c r="F276" s="80"/>
      <c r="G276" s="80"/>
      <c r="H276" s="80"/>
      <c r="I276" s="107"/>
      <c r="J276" s="107"/>
      <c r="K276" s="107"/>
      <c r="L276" s="107"/>
      <c r="M276" s="108"/>
      <c r="N276" s="107"/>
      <c r="O276" s="107"/>
      <c r="P276" s="108"/>
      <c r="Q276" s="109"/>
    </row>
    <row r="277" spans="1:17" ht="15" customHeight="1" x14ac:dyDescent="0.15">
      <c r="A277" s="9">
        <f t="shared" si="24"/>
        <v>0</v>
      </c>
      <c r="B277" s="9">
        <f t="shared" si="25"/>
        <v>0</v>
      </c>
      <c r="C277" s="106"/>
      <c r="D277" s="106"/>
      <c r="E277" s="80"/>
      <c r="F277" s="80"/>
      <c r="G277" s="80"/>
      <c r="H277" s="80"/>
      <c r="I277" s="107"/>
      <c r="J277" s="107"/>
      <c r="K277" s="107"/>
      <c r="L277" s="110"/>
      <c r="M277" s="108"/>
      <c r="N277" s="107"/>
      <c r="O277" s="107"/>
      <c r="P277" s="108"/>
      <c r="Q277" s="109"/>
    </row>
    <row r="278" spans="1:17" ht="15" customHeight="1" x14ac:dyDescent="0.15">
      <c r="A278" s="9">
        <f t="shared" si="24"/>
        <v>0</v>
      </c>
      <c r="B278" s="9">
        <f t="shared" si="25"/>
        <v>0</v>
      </c>
      <c r="C278" s="106"/>
      <c r="D278" s="106"/>
      <c r="E278" s="80"/>
      <c r="F278" s="80"/>
      <c r="G278" s="80"/>
      <c r="H278" s="80"/>
      <c r="I278" s="107"/>
      <c r="J278" s="107"/>
      <c r="K278" s="107"/>
      <c r="L278" s="107"/>
      <c r="M278" s="108"/>
      <c r="N278" s="107"/>
      <c r="O278" s="107"/>
      <c r="P278" s="108"/>
      <c r="Q278" s="109"/>
    </row>
    <row r="279" spans="1:17" ht="15" customHeight="1" x14ac:dyDescent="0.15">
      <c r="A279" s="9">
        <f t="shared" si="24"/>
        <v>0</v>
      </c>
      <c r="B279" s="9">
        <f t="shared" si="25"/>
        <v>0</v>
      </c>
      <c r="C279" s="106"/>
      <c r="D279" s="106"/>
      <c r="E279" s="80"/>
      <c r="F279" s="80"/>
      <c r="G279" s="80"/>
      <c r="H279" s="80"/>
      <c r="I279" s="107"/>
      <c r="J279" s="107"/>
      <c r="K279" s="107"/>
      <c r="L279" s="107"/>
      <c r="M279" s="108"/>
      <c r="N279" s="107"/>
      <c r="O279" s="107"/>
      <c r="P279" s="108"/>
      <c r="Q279" s="109"/>
    </row>
    <row r="280" spans="1:17" ht="15" customHeight="1" x14ac:dyDescent="0.15">
      <c r="A280" s="9">
        <f t="shared" si="24"/>
        <v>0</v>
      </c>
      <c r="B280" s="9">
        <f t="shared" si="25"/>
        <v>0</v>
      </c>
      <c r="C280" s="106"/>
      <c r="D280" s="106"/>
      <c r="E280" s="80"/>
      <c r="F280" s="80"/>
      <c r="G280" s="80"/>
      <c r="H280" s="80"/>
      <c r="I280" s="107"/>
      <c r="J280" s="107"/>
      <c r="K280" s="107"/>
      <c r="L280" s="107"/>
      <c r="M280" s="108"/>
      <c r="N280" s="107"/>
      <c r="O280" s="107"/>
      <c r="P280" s="108"/>
      <c r="Q280" s="109"/>
    </row>
    <row r="281" spans="1:17" ht="15" customHeight="1" x14ac:dyDescent="0.15">
      <c r="A281" s="9">
        <f t="shared" si="24"/>
        <v>0</v>
      </c>
      <c r="B281" s="9">
        <f t="shared" si="25"/>
        <v>0</v>
      </c>
      <c r="C281" s="106"/>
      <c r="D281" s="106"/>
      <c r="E281" s="80"/>
      <c r="F281" s="80"/>
      <c r="G281" s="80"/>
      <c r="H281" s="80"/>
      <c r="I281" s="107"/>
      <c r="J281" s="107"/>
      <c r="K281" s="107"/>
      <c r="L281" s="107"/>
      <c r="M281" s="108"/>
      <c r="N281" s="107"/>
      <c r="O281" s="107"/>
      <c r="P281" s="108"/>
      <c r="Q281" s="109"/>
    </row>
    <row r="282" spans="1:17" ht="15" customHeight="1" x14ac:dyDescent="0.15">
      <c r="A282" s="9">
        <f t="shared" si="24"/>
        <v>0</v>
      </c>
      <c r="B282" s="9">
        <f t="shared" si="25"/>
        <v>0</v>
      </c>
      <c r="C282" s="106"/>
      <c r="D282" s="106"/>
      <c r="E282" s="80"/>
      <c r="F282" s="80"/>
      <c r="G282" s="80"/>
      <c r="H282" s="80"/>
      <c r="I282" s="107"/>
      <c r="J282" s="107"/>
      <c r="K282" s="107"/>
      <c r="L282" s="107"/>
      <c r="M282" s="108"/>
      <c r="N282" s="107"/>
      <c r="O282" s="107"/>
      <c r="P282" s="108"/>
      <c r="Q282" s="109"/>
    </row>
    <row r="283" spans="1:17" ht="15" customHeight="1" x14ac:dyDescent="0.15">
      <c r="A283" s="9">
        <f t="shared" si="24"/>
        <v>0</v>
      </c>
      <c r="B283" s="9">
        <f t="shared" si="25"/>
        <v>0</v>
      </c>
      <c r="C283" s="106"/>
      <c r="D283" s="106"/>
      <c r="E283" s="80"/>
      <c r="F283" s="80"/>
      <c r="G283" s="80"/>
      <c r="H283" s="80"/>
      <c r="I283" s="107"/>
      <c r="J283" s="107"/>
      <c r="K283" s="107"/>
      <c r="L283" s="107"/>
      <c r="M283" s="108"/>
      <c r="N283" s="107"/>
      <c r="O283" s="107"/>
      <c r="P283" s="108"/>
      <c r="Q283" s="109"/>
    </row>
    <row r="284" spans="1:17" ht="15" customHeight="1" x14ac:dyDescent="0.15">
      <c r="A284" s="98">
        <f t="shared" si="24"/>
        <v>0</v>
      </c>
      <c r="B284" s="98">
        <f t="shared" si="25"/>
        <v>0</v>
      </c>
      <c r="C284" s="106"/>
      <c r="D284" s="106"/>
      <c r="E284" s="80"/>
      <c r="F284" s="80"/>
      <c r="G284" s="80"/>
      <c r="H284" s="80"/>
      <c r="I284" s="107"/>
      <c r="J284" s="107"/>
      <c r="K284" s="107"/>
      <c r="L284" s="107"/>
      <c r="M284" s="108"/>
      <c r="N284" s="107"/>
      <c r="O284" s="107"/>
      <c r="P284" s="108"/>
      <c r="Q284" s="109"/>
    </row>
    <row r="285" spans="1:17" ht="15" customHeight="1" x14ac:dyDescent="0.15">
      <c r="A285" s="9">
        <f t="shared" si="24"/>
        <v>0</v>
      </c>
      <c r="B285" s="9">
        <f t="shared" si="25"/>
        <v>0</v>
      </c>
      <c r="C285" s="106"/>
      <c r="D285" s="106"/>
      <c r="E285" s="80"/>
      <c r="F285" s="80"/>
      <c r="G285" s="80"/>
      <c r="H285" s="80"/>
      <c r="I285" s="107"/>
      <c r="J285" s="107"/>
      <c r="K285" s="107"/>
      <c r="L285" s="107"/>
      <c r="M285" s="108"/>
      <c r="N285" s="107"/>
      <c r="O285" s="107"/>
      <c r="P285" s="108"/>
      <c r="Q285" s="109"/>
    </row>
    <row r="286" spans="1:17" ht="15" customHeight="1" x14ac:dyDescent="0.15">
      <c r="A286" s="9">
        <f t="shared" si="24"/>
        <v>0</v>
      </c>
      <c r="B286" s="9">
        <f t="shared" si="25"/>
        <v>0</v>
      </c>
      <c r="C286" s="106"/>
      <c r="D286" s="106"/>
      <c r="E286" s="80"/>
      <c r="F286" s="80"/>
      <c r="G286" s="80"/>
      <c r="H286" s="80"/>
      <c r="I286" s="107"/>
      <c r="J286" s="107"/>
      <c r="K286" s="107"/>
      <c r="L286" s="107"/>
      <c r="M286" s="108"/>
      <c r="N286" s="107"/>
      <c r="O286" s="107"/>
      <c r="P286" s="108"/>
      <c r="Q286" s="109"/>
    </row>
    <row r="287" spans="1:17" ht="15" customHeight="1" x14ac:dyDescent="0.15">
      <c r="A287" s="9">
        <f t="shared" si="24"/>
        <v>0</v>
      </c>
      <c r="B287" s="9">
        <f t="shared" si="25"/>
        <v>0</v>
      </c>
      <c r="C287" s="106"/>
      <c r="D287" s="106"/>
      <c r="E287" s="80"/>
      <c r="F287" s="80"/>
      <c r="G287" s="80"/>
      <c r="H287" s="80"/>
      <c r="I287" s="107"/>
      <c r="J287" s="107"/>
      <c r="K287" s="107"/>
      <c r="L287" s="107"/>
      <c r="M287" s="108"/>
      <c r="N287" s="107"/>
      <c r="O287" s="107"/>
      <c r="P287" s="108"/>
      <c r="Q287" s="109"/>
    </row>
    <row r="288" spans="1:17" ht="15" customHeight="1" x14ac:dyDescent="0.15">
      <c r="A288" s="9">
        <f t="shared" si="24"/>
        <v>0</v>
      </c>
      <c r="B288" s="9">
        <f t="shared" si="25"/>
        <v>0</v>
      </c>
      <c r="C288" s="106"/>
      <c r="D288" s="106"/>
      <c r="E288" s="80"/>
      <c r="F288" s="80"/>
      <c r="G288" s="80"/>
      <c r="H288" s="80"/>
      <c r="I288" s="107"/>
      <c r="J288" s="107"/>
      <c r="K288" s="107"/>
      <c r="L288" s="107"/>
      <c r="M288" s="108"/>
      <c r="N288" s="107"/>
      <c r="O288" s="107"/>
      <c r="P288" s="108"/>
      <c r="Q288" s="109"/>
    </row>
    <row r="289" spans="1:17" ht="15" customHeight="1" x14ac:dyDescent="0.15">
      <c r="A289" s="9">
        <f t="shared" si="24"/>
        <v>0</v>
      </c>
      <c r="B289" s="9">
        <f t="shared" si="25"/>
        <v>0</v>
      </c>
      <c r="C289" s="106"/>
      <c r="D289" s="106"/>
      <c r="E289" s="80"/>
      <c r="F289" s="80"/>
      <c r="G289" s="80"/>
      <c r="H289" s="80"/>
      <c r="I289" s="107"/>
      <c r="J289" s="107"/>
      <c r="K289" s="107"/>
      <c r="L289" s="107"/>
      <c r="M289" s="108"/>
      <c r="N289" s="107"/>
      <c r="O289" s="107"/>
      <c r="P289" s="108"/>
      <c r="Q289" s="109"/>
    </row>
    <row r="290" spans="1:17" ht="15" customHeight="1" x14ac:dyDescent="0.15">
      <c r="A290" s="9">
        <f t="shared" si="24"/>
        <v>0</v>
      </c>
      <c r="B290" s="9">
        <f t="shared" si="25"/>
        <v>0</v>
      </c>
      <c r="C290" s="106"/>
      <c r="D290" s="106"/>
      <c r="E290" s="80"/>
      <c r="F290" s="80"/>
      <c r="G290" s="80"/>
      <c r="H290" s="80"/>
      <c r="I290" s="107"/>
      <c r="J290" s="107"/>
      <c r="K290" s="107"/>
      <c r="L290" s="107"/>
      <c r="M290" s="108"/>
      <c r="N290" s="107"/>
      <c r="O290" s="107"/>
      <c r="P290" s="108"/>
      <c r="Q290" s="109"/>
    </row>
    <row r="291" spans="1:17" ht="15" customHeight="1" x14ac:dyDescent="0.15">
      <c r="A291" s="9">
        <f t="shared" si="24"/>
        <v>0</v>
      </c>
      <c r="B291" s="9">
        <f t="shared" si="25"/>
        <v>0</v>
      </c>
      <c r="C291" s="106"/>
      <c r="D291" s="106"/>
      <c r="E291" s="80"/>
      <c r="F291" s="80"/>
      <c r="G291" s="80"/>
      <c r="H291" s="80"/>
      <c r="I291" s="107"/>
      <c r="J291" s="107"/>
      <c r="K291" s="107"/>
      <c r="L291" s="107"/>
      <c r="M291" s="108"/>
      <c r="N291" s="107"/>
      <c r="O291" s="107"/>
      <c r="P291" s="108"/>
      <c r="Q291" s="109"/>
    </row>
    <row r="292" spans="1:17" ht="15" customHeight="1" x14ac:dyDescent="0.15">
      <c r="A292" s="9">
        <f t="shared" si="24"/>
        <v>0</v>
      </c>
      <c r="B292" s="9">
        <f t="shared" si="25"/>
        <v>0</v>
      </c>
      <c r="C292" s="106"/>
      <c r="D292" s="106"/>
      <c r="E292" s="80"/>
      <c r="F292" s="80"/>
      <c r="G292" s="80"/>
      <c r="H292" s="80"/>
      <c r="I292" s="107"/>
      <c r="J292" s="107"/>
      <c r="K292" s="107"/>
      <c r="L292" s="107"/>
      <c r="M292" s="108"/>
      <c r="N292" s="107"/>
      <c r="O292" s="107"/>
      <c r="P292" s="108"/>
      <c r="Q292" s="109"/>
    </row>
    <row r="293" spans="1:17" ht="15" customHeight="1" x14ac:dyDescent="0.15">
      <c r="A293" s="9">
        <f t="shared" si="24"/>
        <v>0</v>
      </c>
      <c r="B293" s="9">
        <f t="shared" si="25"/>
        <v>0</v>
      </c>
      <c r="C293" s="106"/>
      <c r="D293" s="106"/>
      <c r="E293" s="80"/>
      <c r="F293" s="80"/>
      <c r="G293" s="80"/>
      <c r="H293" s="80"/>
      <c r="I293" s="107"/>
      <c r="J293" s="107"/>
      <c r="K293" s="107"/>
      <c r="L293" s="107"/>
      <c r="M293" s="108"/>
      <c r="N293" s="107"/>
      <c r="O293" s="107"/>
      <c r="P293" s="108"/>
      <c r="Q293" s="109"/>
    </row>
    <row r="294" spans="1:17" ht="15" customHeight="1" x14ac:dyDescent="0.15">
      <c r="A294" s="9">
        <f t="shared" si="24"/>
        <v>0</v>
      </c>
      <c r="B294" s="9">
        <f t="shared" si="25"/>
        <v>0</v>
      </c>
      <c r="C294" s="106"/>
      <c r="D294" s="106"/>
      <c r="E294" s="80"/>
      <c r="F294" s="80"/>
      <c r="G294" s="80"/>
      <c r="H294" s="80"/>
      <c r="I294" s="107"/>
      <c r="J294" s="107"/>
      <c r="K294" s="107"/>
      <c r="L294" s="110"/>
      <c r="M294" s="108"/>
      <c r="N294" s="107"/>
      <c r="O294" s="107"/>
      <c r="P294" s="108"/>
      <c r="Q294" s="109"/>
    </row>
    <row r="295" spans="1:17" ht="15" customHeight="1" x14ac:dyDescent="0.15">
      <c r="A295" s="9">
        <f t="shared" si="24"/>
        <v>0</v>
      </c>
      <c r="B295" s="9">
        <f t="shared" si="25"/>
        <v>0</v>
      </c>
      <c r="C295" s="106"/>
      <c r="D295" s="106"/>
      <c r="E295" s="80"/>
      <c r="F295" s="80"/>
      <c r="G295" s="80"/>
      <c r="H295" s="80"/>
      <c r="I295" s="107"/>
      <c r="J295" s="107"/>
      <c r="K295" s="107"/>
      <c r="L295" s="107"/>
      <c r="M295" s="108"/>
      <c r="N295" s="107"/>
      <c r="O295" s="107"/>
      <c r="P295" s="108"/>
      <c r="Q295" s="109"/>
    </row>
    <row r="296" spans="1:17" ht="15" customHeight="1" x14ac:dyDescent="0.15">
      <c r="A296" s="9">
        <f t="shared" si="24"/>
        <v>0</v>
      </c>
      <c r="B296" s="9">
        <f t="shared" si="25"/>
        <v>0</v>
      </c>
      <c r="C296" s="106"/>
      <c r="D296" s="106"/>
      <c r="E296" s="80"/>
      <c r="F296" s="80"/>
      <c r="G296" s="80"/>
      <c r="H296" s="80"/>
      <c r="I296" s="107"/>
      <c r="J296" s="107"/>
      <c r="K296" s="107"/>
      <c r="L296" s="107"/>
      <c r="M296" s="108"/>
      <c r="N296" s="107"/>
      <c r="O296" s="107"/>
      <c r="P296" s="108"/>
      <c r="Q296" s="109"/>
    </row>
    <row r="297" spans="1:17" ht="15" customHeight="1" x14ac:dyDescent="0.15">
      <c r="A297" s="9">
        <f t="shared" si="24"/>
        <v>0</v>
      </c>
      <c r="B297" s="9">
        <f t="shared" si="25"/>
        <v>0</v>
      </c>
      <c r="C297" s="106"/>
      <c r="D297" s="106"/>
      <c r="E297" s="80"/>
      <c r="F297" s="80"/>
      <c r="G297" s="80"/>
      <c r="H297" s="80"/>
      <c r="I297" s="107"/>
      <c r="J297" s="107"/>
      <c r="K297" s="107"/>
      <c r="L297" s="107"/>
      <c r="M297" s="108"/>
      <c r="N297" s="107"/>
      <c r="O297" s="107"/>
      <c r="P297" s="108"/>
      <c r="Q297" s="109"/>
    </row>
    <row r="298" spans="1:17" ht="15" customHeight="1" x14ac:dyDescent="0.15">
      <c r="A298" s="9">
        <f t="shared" si="24"/>
        <v>0</v>
      </c>
      <c r="B298" s="9">
        <f t="shared" si="25"/>
        <v>0</v>
      </c>
      <c r="C298" s="106"/>
      <c r="D298" s="106"/>
      <c r="E298" s="80"/>
      <c r="F298" s="80"/>
      <c r="G298" s="80"/>
      <c r="H298" s="80"/>
      <c r="I298" s="107"/>
      <c r="J298" s="107"/>
      <c r="K298" s="107"/>
      <c r="L298" s="107"/>
      <c r="M298" s="108"/>
      <c r="N298" s="107"/>
      <c r="O298" s="107"/>
      <c r="P298" s="108"/>
      <c r="Q298" s="109"/>
    </row>
    <row r="299" spans="1:17" ht="15" customHeight="1" x14ac:dyDescent="0.15">
      <c r="A299" s="9">
        <f t="shared" si="24"/>
        <v>0</v>
      </c>
      <c r="B299" s="9">
        <f t="shared" si="25"/>
        <v>0</v>
      </c>
      <c r="C299" s="106"/>
      <c r="D299" s="106"/>
      <c r="E299" s="80"/>
      <c r="F299" s="80"/>
      <c r="G299" s="80"/>
      <c r="H299" s="80"/>
      <c r="I299" s="107"/>
      <c r="J299" s="107"/>
      <c r="K299" s="107"/>
      <c r="L299" s="107"/>
      <c r="M299" s="108"/>
      <c r="N299" s="107"/>
      <c r="O299" s="107"/>
      <c r="P299" s="108"/>
      <c r="Q299" s="109"/>
    </row>
    <row r="300" spans="1:17" ht="15" customHeight="1" x14ac:dyDescent="0.15">
      <c r="A300" s="9">
        <f t="shared" si="24"/>
        <v>0</v>
      </c>
      <c r="B300" s="9">
        <f t="shared" si="25"/>
        <v>0</v>
      </c>
      <c r="C300" s="106"/>
      <c r="D300" s="106"/>
      <c r="E300" s="80"/>
      <c r="F300" s="80"/>
      <c r="G300" s="80"/>
      <c r="H300" s="80"/>
      <c r="I300" s="107"/>
      <c r="J300" s="107"/>
      <c r="K300" s="107"/>
      <c r="L300" s="107"/>
      <c r="M300" s="108"/>
      <c r="N300" s="107"/>
      <c r="O300" s="107"/>
      <c r="P300" s="108"/>
      <c r="Q300" s="109"/>
    </row>
    <row r="301" spans="1:17" ht="15" customHeight="1" x14ac:dyDescent="0.15">
      <c r="A301" s="9">
        <f t="shared" si="24"/>
        <v>0</v>
      </c>
      <c r="B301" s="9">
        <f t="shared" si="25"/>
        <v>0</v>
      </c>
      <c r="C301" s="106"/>
      <c r="D301" s="106"/>
      <c r="E301" s="80"/>
      <c r="F301" s="80"/>
      <c r="G301" s="80"/>
      <c r="H301" s="80"/>
      <c r="I301" s="107"/>
      <c r="J301" s="107"/>
      <c r="K301" s="107"/>
      <c r="L301" s="107"/>
      <c r="M301" s="108"/>
      <c r="N301" s="107"/>
      <c r="O301" s="107"/>
      <c r="P301" s="108"/>
      <c r="Q301" s="109"/>
    </row>
    <row r="302" spans="1:17" ht="15" customHeight="1" x14ac:dyDescent="0.15">
      <c r="A302" s="9">
        <f t="shared" si="24"/>
        <v>0</v>
      </c>
      <c r="B302" s="9">
        <f t="shared" si="25"/>
        <v>0</v>
      </c>
      <c r="C302" s="106"/>
      <c r="D302" s="106"/>
      <c r="E302" s="80"/>
      <c r="F302" s="80"/>
      <c r="G302" s="80"/>
      <c r="H302" s="80"/>
      <c r="I302" s="107"/>
      <c r="J302" s="107"/>
      <c r="K302" s="107"/>
      <c r="L302" s="107"/>
      <c r="M302" s="108"/>
      <c r="N302" s="107"/>
      <c r="O302" s="107"/>
      <c r="P302" s="108"/>
      <c r="Q302" s="109"/>
    </row>
    <row r="303" spans="1:17" ht="15" customHeight="1" x14ac:dyDescent="0.15">
      <c r="A303" s="9">
        <f t="shared" si="24"/>
        <v>0</v>
      </c>
      <c r="B303" s="9">
        <f t="shared" si="25"/>
        <v>0</v>
      </c>
      <c r="C303" s="106"/>
      <c r="D303" s="106"/>
      <c r="E303" s="80"/>
      <c r="F303" s="80"/>
      <c r="G303" s="80"/>
      <c r="H303" s="80"/>
      <c r="I303" s="107"/>
      <c r="J303" s="107"/>
      <c r="K303" s="107"/>
      <c r="L303" s="107"/>
      <c r="M303" s="108"/>
      <c r="N303" s="107"/>
      <c r="O303" s="107"/>
      <c r="P303" s="108"/>
      <c r="Q303" s="109"/>
    </row>
    <row r="304" spans="1:17" ht="15" customHeight="1" x14ac:dyDescent="0.15">
      <c r="A304" s="9">
        <f t="shared" si="24"/>
        <v>0</v>
      </c>
      <c r="B304" s="9">
        <f t="shared" si="25"/>
        <v>0</v>
      </c>
      <c r="C304" s="106"/>
      <c r="D304" s="106"/>
      <c r="E304" s="80"/>
      <c r="F304" s="80"/>
      <c r="G304" s="80"/>
      <c r="H304" s="80"/>
      <c r="I304" s="107"/>
      <c r="J304" s="107"/>
      <c r="K304" s="107"/>
      <c r="L304" s="107"/>
      <c r="M304" s="108"/>
      <c r="N304" s="107"/>
      <c r="O304" s="107"/>
      <c r="P304" s="108"/>
      <c r="Q304" s="109"/>
    </row>
    <row r="305" spans="1:17" ht="15" customHeight="1" x14ac:dyDescent="0.15">
      <c r="A305" s="9">
        <f t="shared" si="24"/>
        <v>0</v>
      </c>
      <c r="B305" s="9">
        <f t="shared" si="25"/>
        <v>0</v>
      </c>
      <c r="C305" s="106"/>
      <c r="D305" s="106"/>
      <c r="E305" s="80"/>
      <c r="F305" s="80"/>
      <c r="G305" s="80"/>
      <c r="H305" s="80"/>
      <c r="I305" s="107"/>
      <c r="J305" s="107"/>
      <c r="K305" s="107"/>
      <c r="L305" s="107"/>
      <c r="M305" s="108"/>
      <c r="N305" s="107"/>
      <c r="O305" s="107"/>
      <c r="P305" s="108"/>
      <c r="Q305" s="109"/>
    </row>
    <row r="306" spans="1:17" ht="15" customHeight="1" x14ac:dyDescent="0.15">
      <c r="A306" s="9">
        <f t="shared" si="24"/>
        <v>0</v>
      </c>
      <c r="B306" s="9">
        <f t="shared" si="25"/>
        <v>0</v>
      </c>
      <c r="C306" s="106"/>
      <c r="D306" s="106"/>
      <c r="E306" s="80"/>
      <c r="F306" s="80"/>
      <c r="G306" s="80"/>
      <c r="H306" s="80"/>
      <c r="I306" s="107"/>
      <c r="J306" s="107"/>
      <c r="K306" s="107"/>
      <c r="L306" s="107"/>
      <c r="M306" s="108"/>
      <c r="N306" s="107"/>
      <c r="O306" s="107"/>
      <c r="P306" s="108"/>
      <c r="Q306" s="109"/>
    </row>
    <row r="307" spans="1:17" ht="15" customHeight="1" x14ac:dyDescent="0.15">
      <c r="A307" s="98">
        <f t="shared" si="24"/>
        <v>0</v>
      </c>
      <c r="B307" s="98">
        <f t="shared" si="25"/>
        <v>0</v>
      </c>
      <c r="C307" s="106"/>
      <c r="D307" s="106"/>
      <c r="E307" s="80"/>
      <c r="F307" s="80"/>
      <c r="G307" s="80"/>
      <c r="H307" s="80"/>
      <c r="I307" s="107"/>
      <c r="J307" s="107"/>
      <c r="K307" s="107"/>
      <c r="L307" s="107"/>
      <c r="M307" s="108"/>
      <c r="N307" s="107"/>
      <c r="O307" s="107"/>
      <c r="P307" s="108"/>
      <c r="Q307" s="109"/>
    </row>
    <row r="308" spans="1:17" ht="15" customHeight="1" x14ac:dyDescent="0.15">
      <c r="A308" s="9">
        <f t="shared" si="24"/>
        <v>0</v>
      </c>
      <c r="B308" s="9">
        <f t="shared" si="25"/>
        <v>0</v>
      </c>
      <c r="C308" s="106"/>
      <c r="D308" s="106"/>
      <c r="E308" s="80"/>
      <c r="F308" s="80"/>
      <c r="G308" s="80"/>
      <c r="H308" s="80"/>
      <c r="I308" s="107"/>
      <c r="J308" s="107"/>
      <c r="K308" s="107"/>
      <c r="L308" s="107"/>
      <c r="M308" s="108"/>
      <c r="N308" s="107"/>
      <c r="O308" s="107"/>
      <c r="P308" s="108"/>
      <c r="Q308" s="109"/>
    </row>
    <row r="309" spans="1:17" ht="15" customHeight="1" x14ac:dyDescent="0.15">
      <c r="A309" s="9">
        <f t="shared" si="24"/>
        <v>0</v>
      </c>
      <c r="B309" s="9">
        <f t="shared" si="25"/>
        <v>0</v>
      </c>
      <c r="C309" s="106"/>
      <c r="D309" s="106"/>
      <c r="E309" s="80"/>
      <c r="F309" s="80"/>
      <c r="G309" s="80"/>
      <c r="H309" s="80"/>
      <c r="I309" s="107"/>
      <c r="J309" s="107"/>
      <c r="K309" s="107"/>
      <c r="L309" s="107"/>
      <c r="M309" s="108"/>
      <c r="N309" s="107"/>
      <c r="O309" s="107"/>
      <c r="P309" s="108"/>
      <c r="Q309" s="109"/>
    </row>
    <row r="310" spans="1:17" ht="15" customHeight="1" x14ac:dyDescent="0.15">
      <c r="A310" s="9">
        <f t="shared" si="24"/>
        <v>0</v>
      </c>
      <c r="B310" s="9">
        <f t="shared" si="25"/>
        <v>0</v>
      </c>
      <c r="C310" s="106"/>
      <c r="D310" s="106"/>
      <c r="E310" s="80"/>
      <c r="F310" s="80"/>
      <c r="G310" s="80"/>
      <c r="H310" s="80"/>
      <c r="I310" s="107"/>
      <c r="J310" s="107"/>
      <c r="K310" s="107"/>
      <c r="L310" s="107"/>
      <c r="M310" s="108"/>
      <c r="N310" s="107"/>
      <c r="O310" s="107"/>
      <c r="P310" s="108"/>
      <c r="Q310" s="109"/>
    </row>
    <row r="311" spans="1:17" ht="15" customHeight="1" x14ac:dyDescent="0.15">
      <c r="A311" s="9">
        <f t="shared" si="24"/>
        <v>0</v>
      </c>
      <c r="B311" s="9">
        <f t="shared" si="25"/>
        <v>0</v>
      </c>
      <c r="C311" s="106"/>
      <c r="D311" s="106"/>
      <c r="E311" s="80"/>
      <c r="F311" s="80"/>
      <c r="G311" s="80"/>
      <c r="H311" s="80"/>
      <c r="I311" s="107"/>
      <c r="J311" s="107"/>
      <c r="K311" s="107"/>
      <c r="L311" s="107"/>
      <c r="M311" s="108"/>
      <c r="N311" s="107"/>
      <c r="O311" s="107"/>
      <c r="P311" s="108"/>
      <c r="Q311" s="109"/>
    </row>
    <row r="312" spans="1:17" ht="15" customHeight="1" x14ac:dyDescent="0.15">
      <c r="A312" s="9">
        <f t="shared" si="24"/>
        <v>0</v>
      </c>
      <c r="B312" s="9">
        <f t="shared" si="25"/>
        <v>0</v>
      </c>
      <c r="C312" s="106"/>
      <c r="D312" s="106"/>
      <c r="E312" s="80"/>
      <c r="F312" s="80"/>
      <c r="G312" s="80"/>
      <c r="H312" s="80"/>
      <c r="I312" s="107"/>
      <c r="J312" s="107"/>
      <c r="K312" s="107"/>
      <c r="L312" s="107"/>
      <c r="M312" s="108"/>
      <c r="N312" s="107"/>
      <c r="O312" s="107"/>
      <c r="P312" s="108"/>
      <c r="Q312" s="109"/>
    </row>
    <row r="313" spans="1:17" ht="15" customHeight="1" x14ac:dyDescent="0.15">
      <c r="A313" s="9">
        <f t="shared" si="24"/>
        <v>0</v>
      </c>
      <c r="B313" s="9">
        <f t="shared" si="25"/>
        <v>0</v>
      </c>
      <c r="C313" s="106"/>
      <c r="D313" s="106"/>
      <c r="E313" s="80"/>
      <c r="F313" s="80"/>
      <c r="G313" s="80"/>
      <c r="H313" s="80"/>
      <c r="I313" s="107"/>
      <c r="J313" s="107"/>
      <c r="K313" s="107"/>
      <c r="L313" s="107"/>
      <c r="M313" s="108"/>
      <c r="N313" s="107"/>
      <c r="O313" s="107"/>
      <c r="P313" s="108"/>
      <c r="Q313" s="109"/>
    </row>
    <row r="314" spans="1:17" ht="15" customHeight="1" x14ac:dyDescent="0.15">
      <c r="A314" s="9">
        <f t="shared" si="24"/>
        <v>0</v>
      </c>
      <c r="B314" s="9">
        <f t="shared" si="25"/>
        <v>0</v>
      </c>
      <c r="C314" s="106"/>
      <c r="D314" s="106"/>
      <c r="E314" s="80"/>
      <c r="F314" s="80"/>
      <c r="G314" s="80"/>
      <c r="H314" s="80"/>
      <c r="I314" s="107"/>
      <c r="J314" s="107"/>
      <c r="K314" s="107"/>
      <c r="L314" s="110"/>
      <c r="M314" s="108"/>
      <c r="N314" s="107"/>
      <c r="O314" s="107"/>
      <c r="P314" s="108"/>
      <c r="Q314" s="109"/>
    </row>
    <row r="315" spans="1:17" ht="15" customHeight="1" x14ac:dyDescent="0.15">
      <c r="A315" s="9">
        <f t="shared" si="24"/>
        <v>0</v>
      </c>
      <c r="B315" s="9">
        <f t="shared" si="25"/>
        <v>0</v>
      </c>
      <c r="C315" s="106"/>
      <c r="D315" s="106"/>
      <c r="E315" s="80"/>
      <c r="F315" s="80"/>
      <c r="G315" s="80"/>
      <c r="H315" s="80"/>
      <c r="I315" s="107"/>
      <c r="J315" s="107"/>
      <c r="K315" s="107"/>
      <c r="L315" s="107"/>
      <c r="M315" s="108"/>
      <c r="N315" s="107"/>
      <c r="O315" s="107"/>
      <c r="P315" s="108"/>
      <c r="Q315" s="109"/>
    </row>
    <row r="316" spans="1:17" ht="15" customHeight="1" x14ac:dyDescent="0.15">
      <c r="A316" s="9">
        <f t="shared" si="24"/>
        <v>0</v>
      </c>
      <c r="B316" s="9">
        <f t="shared" si="25"/>
        <v>0</v>
      </c>
      <c r="C316" s="106"/>
      <c r="D316" s="106"/>
      <c r="E316" s="80"/>
      <c r="F316" s="80"/>
      <c r="G316" s="80"/>
      <c r="H316" s="80"/>
      <c r="I316" s="107"/>
      <c r="J316" s="107"/>
      <c r="K316" s="107"/>
      <c r="L316" s="107"/>
      <c r="M316" s="108"/>
      <c r="N316" s="107"/>
      <c r="O316" s="107"/>
      <c r="P316" s="108"/>
      <c r="Q316" s="109"/>
    </row>
    <row r="317" spans="1:17" ht="15" customHeight="1" x14ac:dyDescent="0.15">
      <c r="A317" s="9">
        <f t="shared" si="24"/>
        <v>0</v>
      </c>
      <c r="B317" s="9">
        <f t="shared" si="25"/>
        <v>0</v>
      </c>
      <c r="C317" s="106"/>
      <c r="D317" s="106"/>
      <c r="E317" s="80"/>
      <c r="F317" s="80"/>
      <c r="G317" s="80"/>
      <c r="H317" s="80"/>
      <c r="I317" s="107"/>
      <c r="J317" s="107"/>
      <c r="K317" s="107"/>
      <c r="L317" s="107"/>
      <c r="M317" s="108"/>
      <c r="N317" s="107"/>
      <c r="O317" s="107"/>
      <c r="P317" s="108"/>
      <c r="Q317" s="109"/>
    </row>
    <row r="318" spans="1:17" ht="15" customHeight="1" x14ac:dyDescent="0.15">
      <c r="A318" s="9">
        <f t="shared" si="24"/>
        <v>0</v>
      </c>
      <c r="B318" s="9">
        <f t="shared" si="25"/>
        <v>0</v>
      </c>
      <c r="C318" s="106"/>
      <c r="D318" s="106"/>
      <c r="E318" s="80"/>
      <c r="F318" s="80"/>
      <c r="G318" s="80"/>
      <c r="H318" s="80"/>
      <c r="I318" s="107"/>
      <c r="J318" s="107"/>
      <c r="K318" s="107"/>
      <c r="L318" s="107"/>
      <c r="M318" s="108"/>
      <c r="N318" s="107"/>
      <c r="O318" s="107"/>
      <c r="P318" s="108"/>
      <c r="Q318" s="109"/>
    </row>
    <row r="319" spans="1:17" ht="15" customHeight="1" x14ac:dyDescent="0.15">
      <c r="A319" s="9">
        <f t="shared" si="24"/>
        <v>0</v>
      </c>
      <c r="B319" s="9">
        <f t="shared" si="25"/>
        <v>0</v>
      </c>
      <c r="C319" s="106"/>
      <c r="D319" s="106"/>
      <c r="E319" s="80"/>
      <c r="F319" s="80"/>
      <c r="G319" s="80"/>
      <c r="H319" s="80"/>
      <c r="I319" s="107"/>
      <c r="J319" s="107"/>
      <c r="K319" s="107"/>
      <c r="L319" s="107"/>
      <c r="M319" s="108"/>
      <c r="N319" s="107"/>
      <c r="O319" s="107"/>
      <c r="P319" s="108"/>
      <c r="Q319" s="109"/>
    </row>
    <row r="320" spans="1:17" ht="15" customHeight="1" x14ac:dyDescent="0.15">
      <c r="A320" s="9">
        <f t="shared" si="24"/>
        <v>0</v>
      </c>
      <c r="B320" s="9">
        <f t="shared" si="25"/>
        <v>0</v>
      </c>
      <c r="C320" s="106"/>
      <c r="D320" s="106"/>
      <c r="E320" s="80"/>
      <c r="F320" s="80"/>
      <c r="G320" s="80"/>
      <c r="H320" s="80"/>
      <c r="I320" s="107"/>
      <c r="J320" s="107"/>
      <c r="K320" s="107"/>
      <c r="L320" s="107"/>
      <c r="M320" s="108"/>
      <c r="N320" s="107"/>
      <c r="O320" s="107"/>
      <c r="P320" s="108"/>
      <c r="Q320" s="109"/>
    </row>
    <row r="321" spans="1:17" ht="15" customHeight="1" x14ac:dyDescent="0.15">
      <c r="A321" s="9">
        <f t="shared" si="24"/>
        <v>0</v>
      </c>
      <c r="B321" s="9">
        <f t="shared" si="25"/>
        <v>0</v>
      </c>
      <c r="C321" s="106"/>
      <c r="D321" s="106"/>
      <c r="E321" s="80"/>
      <c r="F321" s="80"/>
      <c r="G321" s="80"/>
      <c r="H321" s="80"/>
      <c r="I321" s="107"/>
      <c r="J321" s="107"/>
      <c r="K321" s="107"/>
      <c r="L321" s="107"/>
      <c r="M321" s="108"/>
      <c r="N321" s="107"/>
      <c r="O321" s="107"/>
      <c r="P321" s="108"/>
      <c r="Q321" s="109"/>
    </row>
    <row r="322" spans="1:17" ht="15" customHeight="1" x14ac:dyDescent="0.15">
      <c r="A322" s="9">
        <f t="shared" si="24"/>
        <v>0</v>
      </c>
      <c r="B322" s="9">
        <f t="shared" si="25"/>
        <v>0</v>
      </c>
      <c r="C322" s="106"/>
      <c r="D322" s="106"/>
      <c r="E322" s="80"/>
      <c r="F322" s="80"/>
      <c r="G322" s="80"/>
      <c r="H322" s="80"/>
      <c r="I322" s="107"/>
      <c r="J322" s="107"/>
      <c r="K322" s="107"/>
      <c r="L322" s="107"/>
      <c r="M322" s="108"/>
      <c r="N322" s="107"/>
      <c r="O322" s="107"/>
      <c r="P322" s="108"/>
      <c r="Q322" s="109"/>
    </row>
    <row r="323" spans="1:17" ht="15" customHeight="1" x14ac:dyDescent="0.15">
      <c r="A323" s="9">
        <f t="shared" si="24"/>
        <v>0</v>
      </c>
      <c r="B323" s="9">
        <f t="shared" si="25"/>
        <v>0</v>
      </c>
      <c r="C323" s="106"/>
      <c r="D323" s="106"/>
      <c r="E323" s="80"/>
      <c r="F323" s="80"/>
      <c r="G323" s="80"/>
      <c r="H323" s="80"/>
      <c r="I323" s="107"/>
      <c r="J323" s="107"/>
      <c r="K323" s="107"/>
      <c r="L323" s="107"/>
      <c r="M323" s="108"/>
      <c r="N323" s="107"/>
      <c r="O323" s="107"/>
      <c r="P323" s="108"/>
      <c r="Q323" s="109"/>
    </row>
    <row r="324" spans="1:17" ht="15" customHeight="1" x14ac:dyDescent="0.15">
      <c r="A324" s="9">
        <f t="shared" si="24"/>
        <v>0</v>
      </c>
      <c r="B324" s="9">
        <f t="shared" si="25"/>
        <v>0</v>
      </c>
      <c r="C324" s="106"/>
      <c r="D324" s="106"/>
      <c r="E324" s="80"/>
      <c r="F324" s="80"/>
      <c r="G324" s="80"/>
      <c r="H324" s="80"/>
      <c r="I324" s="107"/>
      <c r="J324" s="107"/>
      <c r="K324" s="107"/>
      <c r="L324" s="107"/>
      <c r="M324" s="108"/>
      <c r="N324" s="107"/>
      <c r="O324" s="107"/>
      <c r="P324" s="108"/>
      <c r="Q324" s="109"/>
    </row>
    <row r="325" spans="1:17" ht="15" customHeight="1" x14ac:dyDescent="0.15">
      <c r="A325" s="9">
        <f t="shared" si="24"/>
        <v>0</v>
      </c>
      <c r="B325" s="9">
        <f t="shared" si="25"/>
        <v>0</v>
      </c>
      <c r="C325" s="106"/>
      <c r="D325" s="106"/>
      <c r="E325" s="80"/>
      <c r="F325" s="80"/>
      <c r="G325" s="80"/>
      <c r="H325" s="80"/>
      <c r="I325" s="107"/>
      <c r="J325" s="107"/>
      <c r="K325" s="107"/>
      <c r="L325" s="107"/>
      <c r="M325" s="108"/>
      <c r="N325" s="107"/>
      <c r="O325" s="107"/>
      <c r="P325" s="108"/>
      <c r="Q325" s="109"/>
    </row>
    <row r="326" spans="1:17" ht="15" customHeight="1" x14ac:dyDescent="0.15">
      <c r="A326" s="9">
        <f t="shared" si="24"/>
        <v>0</v>
      </c>
      <c r="B326" s="9">
        <f t="shared" si="25"/>
        <v>0</v>
      </c>
      <c r="C326" s="106"/>
      <c r="D326" s="106"/>
      <c r="E326" s="80"/>
      <c r="F326" s="80"/>
      <c r="G326" s="80"/>
      <c r="H326" s="80"/>
      <c r="I326" s="107"/>
      <c r="J326" s="107"/>
      <c r="K326" s="107"/>
      <c r="L326" s="107"/>
      <c r="M326" s="108"/>
      <c r="N326" s="107"/>
      <c r="O326" s="107"/>
      <c r="P326" s="108"/>
      <c r="Q326" s="109"/>
    </row>
    <row r="327" spans="1:17" ht="15" customHeight="1" x14ac:dyDescent="0.15">
      <c r="A327" s="9">
        <f t="shared" si="24"/>
        <v>0</v>
      </c>
      <c r="B327" s="9">
        <f t="shared" si="25"/>
        <v>0</v>
      </c>
      <c r="C327" s="106"/>
      <c r="D327" s="106"/>
      <c r="E327" s="80"/>
      <c r="F327" s="80"/>
      <c r="G327" s="80"/>
      <c r="H327" s="80"/>
      <c r="I327" s="107"/>
      <c r="J327" s="107"/>
      <c r="K327" s="107"/>
      <c r="L327" s="107"/>
      <c r="M327" s="108"/>
      <c r="N327" s="107"/>
      <c r="O327" s="107"/>
      <c r="P327" s="108"/>
      <c r="Q327" s="109"/>
    </row>
    <row r="328" spans="1:17" ht="15" customHeight="1" x14ac:dyDescent="0.15">
      <c r="A328" s="9">
        <f t="shared" si="24"/>
        <v>0</v>
      </c>
      <c r="B328" s="9">
        <f t="shared" si="25"/>
        <v>0</v>
      </c>
      <c r="C328" s="106"/>
      <c r="D328" s="106"/>
      <c r="E328" s="80"/>
      <c r="F328" s="80"/>
      <c r="G328" s="80"/>
      <c r="H328" s="80"/>
      <c r="I328" s="107"/>
      <c r="J328" s="107"/>
      <c r="K328" s="107"/>
      <c r="L328" s="107"/>
      <c r="M328" s="108"/>
      <c r="N328" s="107"/>
      <c r="O328" s="107"/>
      <c r="P328" s="108"/>
      <c r="Q328" s="109"/>
    </row>
    <row r="329" spans="1:17" ht="15" customHeight="1" x14ac:dyDescent="0.15">
      <c r="A329" s="9">
        <f t="shared" si="24"/>
        <v>0</v>
      </c>
      <c r="B329" s="9">
        <f t="shared" si="25"/>
        <v>0</v>
      </c>
      <c r="C329" s="106"/>
      <c r="D329" s="106"/>
      <c r="E329" s="80"/>
      <c r="F329" s="80"/>
      <c r="G329" s="80"/>
      <c r="H329" s="80"/>
      <c r="I329" s="107"/>
      <c r="J329" s="107"/>
      <c r="K329" s="107"/>
      <c r="L329" s="107"/>
      <c r="M329" s="108"/>
      <c r="N329" s="107"/>
      <c r="O329" s="107"/>
      <c r="P329" s="108"/>
      <c r="Q329" s="109"/>
    </row>
    <row r="330" spans="1:17" ht="15" customHeight="1" x14ac:dyDescent="0.15">
      <c r="A330" s="9">
        <f t="shared" si="24"/>
        <v>0</v>
      </c>
      <c r="B330" s="9">
        <f t="shared" si="25"/>
        <v>0</v>
      </c>
      <c r="C330" s="106"/>
      <c r="D330" s="106"/>
      <c r="E330" s="80"/>
      <c r="F330" s="80"/>
      <c r="G330" s="80"/>
      <c r="H330" s="80"/>
      <c r="I330" s="107"/>
      <c r="J330" s="107"/>
      <c r="K330" s="107"/>
      <c r="L330" s="107"/>
      <c r="M330" s="108"/>
      <c r="N330" s="107"/>
      <c r="O330" s="107"/>
      <c r="P330" s="108"/>
      <c r="Q330" s="109"/>
    </row>
    <row r="331" spans="1:17" ht="15" customHeight="1" x14ac:dyDescent="0.15">
      <c r="A331" s="9">
        <f t="shared" si="24"/>
        <v>0</v>
      </c>
      <c r="B331" s="9">
        <f t="shared" si="25"/>
        <v>0</v>
      </c>
      <c r="C331" s="106"/>
      <c r="D331" s="106"/>
      <c r="E331" s="80"/>
      <c r="F331" s="80"/>
      <c r="G331" s="80"/>
      <c r="H331" s="80"/>
      <c r="I331" s="107"/>
      <c r="J331" s="107"/>
      <c r="K331" s="107"/>
      <c r="L331" s="107"/>
      <c r="M331" s="108"/>
      <c r="N331" s="107"/>
      <c r="O331" s="107"/>
      <c r="P331" s="108"/>
      <c r="Q331" s="109"/>
    </row>
    <row r="332" spans="1:17" ht="15" customHeight="1" x14ac:dyDescent="0.15">
      <c r="A332" s="9">
        <f t="shared" si="24"/>
        <v>0</v>
      </c>
      <c r="B332" s="9">
        <f t="shared" si="25"/>
        <v>0</v>
      </c>
      <c r="C332" s="106"/>
      <c r="D332" s="106"/>
      <c r="E332" s="80"/>
      <c r="F332" s="80"/>
      <c r="G332" s="80"/>
      <c r="H332" s="80"/>
      <c r="I332" s="107"/>
      <c r="J332" s="107"/>
      <c r="K332" s="107"/>
      <c r="L332" s="107"/>
      <c r="M332" s="108"/>
      <c r="N332" s="107"/>
      <c r="O332" s="107"/>
      <c r="P332" s="108"/>
      <c r="Q332" s="109"/>
    </row>
    <row r="333" spans="1:17" ht="15" customHeight="1" x14ac:dyDescent="0.15">
      <c r="A333" s="9">
        <f t="shared" ref="A333:A344" si="26">C333*1000+H333</f>
        <v>0</v>
      </c>
      <c r="B333" s="9">
        <f t="shared" ref="B333:B344" si="27">C333*1000+D333</f>
        <v>0</v>
      </c>
      <c r="C333" s="106"/>
      <c r="D333" s="106"/>
      <c r="E333" s="80"/>
      <c r="F333" s="80"/>
      <c r="G333" s="80"/>
      <c r="H333" s="80"/>
      <c r="I333" s="107"/>
      <c r="J333" s="107"/>
      <c r="K333" s="107"/>
      <c r="L333" s="107"/>
      <c r="M333" s="108"/>
      <c r="N333" s="107"/>
      <c r="O333" s="107"/>
      <c r="P333" s="108"/>
      <c r="Q333" s="109"/>
    </row>
    <row r="334" spans="1:17" ht="15" customHeight="1" x14ac:dyDescent="0.15">
      <c r="A334" s="9">
        <f t="shared" si="26"/>
        <v>0</v>
      </c>
      <c r="B334" s="9">
        <f t="shared" si="27"/>
        <v>0</v>
      </c>
      <c r="C334" s="106"/>
      <c r="D334" s="106"/>
      <c r="E334" s="80"/>
      <c r="F334" s="80"/>
      <c r="G334" s="80"/>
      <c r="H334" s="80"/>
      <c r="I334" s="107"/>
      <c r="J334" s="107"/>
      <c r="K334" s="107"/>
      <c r="L334" s="107"/>
      <c r="M334" s="108"/>
      <c r="N334" s="107"/>
      <c r="O334" s="107"/>
      <c r="P334" s="108"/>
      <c r="Q334" s="109"/>
    </row>
    <row r="335" spans="1:17" ht="15" customHeight="1" x14ac:dyDescent="0.15">
      <c r="A335" s="9">
        <f t="shared" si="26"/>
        <v>0</v>
      </c>
      <c r="B335" s="9">
        <f t="shared" si="27"/>
        <v>0</v>
      </c>
      <c r="C335" s="106"/>
      <c r="D335" s="106"/>
      <c r="E335" s="80"/>
      <c r="F335" s="80"/>
      <c r="G335" s="80"/>
      <c r="H335" s="80"/>
      <c r="I335" s="107"/>
      <c r="J335" s="107"/>
      <c r="K335" s="107"/>
      <c r="L335" s="107"/>
      <c r="M335" s="108"/>
      <c r="N335" s="107"/>
      <c r="O335" s="107"/>
      <c r="P335" s="108"/>
      <c r="Q335" s="109"/>
    </row>
    <row r="336" spans="1:17" ht="15" customHeight="1" x14ac:dyDescent="0.15">
      <c r="A336" s="9">
        <f t="shared" si="26"/>
        <v>0</v>
      </c>
      <c r="B336" s="9">
        <f t="shared" si="27"/>
        <v>0</v>
      </c>
      <c r="C336" s="106"/>
      <c r="D336" s="106"/>
      <c r="E336" s="80"/>
      <c r="F336" s="80"/>
      <c r="G336" s="80"/>
      <c r="H336" s="80"/>
      <c r="I336" s="107"/>
      <c r="J336" s="107"/>
      <c r="K336" s="107"/>
      <c r="L336" s="107"/>
      <c r="M336" s="108"/>
      <c r="N336" s="107"/>
      <c r="O336" s="107"/>
      <c r="P336" s="108"/>
      <c r="Q336" s="109"/>
    </row>
    <row r="337" spans="1:17" ht="15" customHeight="1" x14ac:dyDescent="0.15">
      <c r="A337" s="9">
        <f t="shared" si="26"/>
        <v>0</v>
      </c>
      <c r="B337" s="9">
        <f t="shared" si="27"/>
        <v>0</v>
      </c>
      <c r="C337" s="106"/>
      <c r="D337" s="106"/>
      <c r="E337" s="80"/>
      <c r="F337" s="80"/>
      <c r="G337" s="80"/>
      <c r="H337" s="80"/>
      <c r="I337" s="107"/>
      <c r="J337" s="107"/>
      <c r="K337" s="107"/>
      <c r="L337" s="107"/>
      <c r="M337" s="108"/>
      <c r="N337" s="107"/>
      <c r="O337" s="107"/>
      <c r="P337" s="108"/>
      <c r="Q337" s="109"/>
    </row>
    <row r="338" spans="1:17" ht="15" customHeight="1" x14ac:dyDescent="0.15">
      <c r="A338" s="9">
        <f t="shared" si="26"/>
        <v>0</v>
      </c>
      <c r="B338" s="9">
        <f t="shared" si="27"/>
        <v>0</v>
      </c>
      <c r="C338" s="106"/>
      <c r="D338" s="106"/>
      <c r="E338" s="80"/>
      <c r="F338" s="80"/>
      <c r="G338" s="80"/>
      <c r="H338" s="80"/>
      <c r="I338" s="107"/>
      <c r="J338" s="107"/>
      <c r="K338" s="107"/>
      <c r="L338" s="107"/>
      <c r="M338" s="108"/>
      <c r="N338" s="107"/>
      <c r="O338" s="107"/>
      <c r="P338" s="108"/>
      <c r="Q338" s="109"/>
    </row>
    <row r="339" spans="1:17" ht="15" customHeight="1" x14ac:dyDescent="0.15">
      <c r="A339" s="9">
        <f t="shared" si="26"/>
        <v>0</v>
      </c>
      <c r="B339" s="9">
        <f t="shared" si="27"/>
        <v>0</v>
      </c>
      <c r="C339" s="106"/>
      <c r="D339" s="106"/>
      <c r="E339" s="80"/>
      <c r="F339" s="80"/>
      <c r="G339" s="80"/>
      <c r="H339" s="80"/>
      <c r="I339" s="107"/>
      <c r="J339" s="107"/>
      <c r="K339" s="107"/>
      <c r="L339" s="107"/>
      <c r="M339" s="108"/>
      <c r="N339" s="107"/>
      <c r="O339" s="107"/>
      <c r="P339" s="108"/>
      <c r="Q339" s="109"/>
    </row>
    <row r="340" spans="1:17" ht="15" customHeight="1" x14ac:dyDescent="0.15">
      <c r="A340" s="9">
        <f t="shared" si="26"/>
        <v>0</v>
      </c>
      <c r="B340" s="9">
        <f t="shared" si="27"/>
        <v>0</v>
      </c>
      <c r="C340" s="106"/>
      <c r="D340" s="106"/>
      <c r="E340" s="80"/>
      <c r="F340" s="80"/>
      <c r="G340" s="80"/>
      <c r="H340" s="80"/>
      <c r="I340" s="107"/>
      <c r="J340" s="107"/>
      <c r="K340" s="107"/>
      <c r="L340" s="107"/>
      <c r="M340" s="108"/>
      <c r="N340" s="107"/>
      <c r="O340" s="107"/>
      <c r="P340" s="108"/>
      <c r="Q340" s="109"/>
    </row>
    <row r="341" spans="1:17" ht="15" customHeight="1" x14ac:dyDescent="0.15">
      <c r="A341" s="9">
        <f t="shared" si="26"/>
        <v>0</v>
      </c>
      <c r="B341" s="9">
        <f t="shared" si="27"/>
        <v>0</v>
      </c>
      <c r="C341" s="106"/>
      <c r="D341" s="106"/>
      <c r="E341" s="80"/>
      <c r="F341" s="80"/>
      <c r="G341" s="80"/>
      <c r="H341" s="80"/>
      <c r="I341" s="107"/>
      <c r="J341" s="107"/>
      <c r="K341" s="107"/>
      <c r="L341" s="107"/>
      <c r="M341" s="108"/>
      <c r="N341" s="107"/>
      <c r="O341" s="107"/>
      <c r="P341" s="108"/>
      <c r="Q341" s="109"/>
    </row>
    <row r="342" spans="1:17" ht="15" customHeight="1" x14ac:dyDescent="0.15">
      <c r="A342" s="9">
        <f t="shared" ref="A342" si="28">C342*1000+H342</f>
        <v>0</v>
      </c>
      <c r="B342" s="9">
        <f t="shared" ref="B342" si="29">C342*1000+D342</f>
        <v>0</v>
      </c>
      <c r="C342" s="106"/>
      <c r="D342" s="106"/>
      <c r="E342" s="80"/>
      <c r="F342" s="80"/>
      <c r="G342" s="80"/>
      <c r="H342" s="80"/>
      <c r="I342" s="107"/>
      <c r="J342" s="107"/>
      <c r="K342" s="107"/>
      <c r="L342" s="107"/>
      <c r="M342" s="108"/>
      <c r="N342" s="107"/>
      <c r="O342" s="107"/>
      <c r="P342" s="108"/>
      <c r="Q342" s="109"/>
    </row>
    <row r="343" spans="1:17" ht="15" customHeight="1" x14ac:dyDescent="0.15">
      <c r="A343" s="9">
        <f t="shared" si="26"/>
        <v>0</v>
      </c>
      <c r="B343" s="9">
        <f t="shared" si="27"/>
        <v>0</v>
      </c>
      <c r="C343" s="106"/>
      <c r="D343" s="106"/>
      <c r="E343" s="80"/>
      <c r="F343" s="80"/>
      <c r="G343" s="80"/>
      <c r="H343" s="80"/>
      <c r="I343" s="107"/>
      <c r="J343" s="107"/>
      <c r="K343" s="107"/>
      <c r="L343" s="107"/>
      <c r="M343" s="108"/>
      <c r="N343" s="107"/>
      <c r="O343" s="107"/>
      <c r="P343" s="108"/>
      <c r="Q343" s="109"/>
    </row>
    <row r="344" spans="1:17" ht="15" customHeight="1" x14ac:dyDescent="0.15">
      <c r="A344" s="9">
        <f t="shared" si="26"/>
        <v>0</v>
      </c>
      <c r="B344" s="9">
        <f t="shared" si="27"/>
        <v>0</v>
      </c>
      <c r="C344" s="106"/>
      <c r="D344" s="106"/>
      <c r="E344" s="80"/>
      <c r="F344" s="80"/>
      <c r="G344" s="80"/>
      <c r="H344" s="80"/>
      <c r="I344" s="107"/>
      <c r="J344" s="107"/>
      <c r="K344" s="107"/>
      <c r="L344" s="107"/>
      <c r="M344" s="108"/>
      <c r="N344" s="107"/>
      <c r="O344" s="107"/>
      <c r="P344" s="108"/>
      <c r="Q344" s="109"/>
    </row>
    <row r="345" spans="1:17" ht="15" customHeight="1" x14ac:dyDescent="0.15">
      <c r="C345" s="106"/>
    </row>
    <row r="346" spans="1:17" ht="15" customHeight="1" x14ac:dyDescent="0.15">
      <c r="C346" s="106"/>
    </row>
    <row r="347" spans="1:17" ht="15" customHeight="1" x14ac:dyDescent="0.15">
      <c r="C347" s="106"/>
    </row>
    <row r="348" spans="1:17" ht="15" customHeight="1" x14ac:dyDescent="0.15">
      <c r="C348" s="106"/>
    </row>
    <row r="349" spans="1:17" ht="15" customHeight="1" x14ac:dyDescent="0.15">
      <c r="C349" s="106"/>
    </row>
    <row r="350" spans="1:17" ht="15" customHeight="1" x14ac:dyDescent="0.15">
      <c r="C350" s="106"/>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B3" sqref="B3"/>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23" t="s">
        <v>6</v>
      </c>
      <c r="D2" s="124"/>
      <c r="E2" s="124"/>
      <c r="F2" s="124"/>
      <c r="G2" s="124"/>
      <c r="H2" s="124"/>
      <c r="I2" s="124"/>
      <c r="J2" s="124"/>
      <c r="K2" s="124"/>
      <c r="L2" s="124"/>
      <c r="M2" s="124"/>
      <c r="N2" s="124"/>
      <c r="O2" s="124"/>
      <c r="P2" s="124"/>
    </row>
    <row r="3" spans="1:16" x14ac:dyDescent="0.15">
      <c r="B3" s="3"/>
      <c r="C3" s="125" t="s">
        <v>36</v>
      </c>
      <c r="D3" s="125"/>
      <c r="E3" s="125"/>
      <c r="F3" s="125"/>
      <c r="G3" s="125"/>
      <c r="H3" s="125"/>
      <c r="I3" s="125"/>
      <c r="J3" s="125"/>
      <c r="K3" s="125"/>
      <c r="L3" s="125"/>
      <c r="M3" s="125"/>
      <c r="N3" s="125"/>
      <c r="O3" s="125"/>
      <c r="P3" s="125"/>
    </row>
    <row r="4" spans="1:16" ht="19.5" customHeight="1" x14ac:dyDescent="0.15">
      <c r="B4" s="3"/>
      <c r="C4" s="32"/>
      <c r="D4" s="32"/>
      <c r="E4" s="32"/>
      <c r="F4" s="85" t="s">
        <v>518</v>
      </c>
      <c r="G4" s="86" t="s">
        <v>519</v>
      </c>
      <c r="H4" s="32"/>
      <c r="I4" s="32"/>
      <c r="J4" s="32"/>
      <c r="K4" s="32"/>
      <c r="L4" s="32"/>
      <c r="M4" s="32"/>
      <c r="N4" s="32"/>
      <c r="O4" s="32"/>
      <c r="P4" s="32"/>
    </row>
    <row r="5" spans="1:16" ht="21" customHeight="1" x14ac:dyDescent="0.15">
      <c r="A5" s="63" t="s">
        <v>30</v>
      </c>
      <c r="C5" s="53" t="s">
        <v>13</v>
      </c>
      <c r="D5" s="126" t="s">
        <v>34</v>
      </c>
      <c r="E5" s="129" t="s">
        <v>20</v>
      </c>
      <c r="F5" s="130"/>
      <c r="G5" s="131"/>
    </row>
    <row r="6" spans="1:16" ht="21" customHeight="1" x14ac:dyDescent="0.15">
      <c r="A6" s="63" t="s">
        <v>31</v>
      </c>
      <c r="B6" s="24"/>
      <c r="C6" s="43">
        <v>1</v>
      </c>
      <c r="D6" s="127"/>
      <c r="E6" s="132" t="s">
        <v>17</v>
      </c>
      <c r="F6" s="133"/>
      <c r="G6" s="134"/>
    </row>
    <row r="7" spans="1:16" ht="21" customHeight="1" x14ac:dyDescent="0.15">
      <c r="C7" s="31" t="s">
        <v>14</v>
      </c>
      <c r="D7" s="128"/>
      <c r="E7" s="135"/>
      <c r="F7" s="136"/>
      <c r="G7" s="137"/>
    </row>
    <row r="8" spans="1:16" ht="20.25" customHeight="1" x14ac:dyDescent="0.15">
      <c r="B8" s="51"/>
      <c r="C8" s="52"/>
      <c r="D8" s="30"/>
      <c r="E8" s="30"/>
      <c r="F8" s="138"/>
      <c r="G8" s="138"/>
    </row>
    <row r="9" spans="1:16" ht="26.25" customHeight="1" x14ac:dyDescent="0.15">
      <c r="B9" s="24"/>
      <c r="C9" s="28"/>
      <c r="D9" s="35" t="s">
        <v>15</v>
      </c>
      <c r="E9" s="139" t="s">
        <v>19</v>
      </c>
      <c r="F9" s="140"/>
      <c r="G9" s="141"/>
    </row>
    <row r="10" spans="1:16" ht="47.25" customHeight="1" x14ac:dyDescent="0.15">
      <c r="B10" s="65">
        <f t="shared" ref="B10:B14" si="0">$C$6*1000+C10</f>
        <v>1001</v>
      </c>
      <c r="C10" s="27">
        <v>1</v>
      </c>
      <c r="D10" s="72" t="str">
        <f>IF($B$2=0,VLOOKUP(B10,選択シート!$B:$P,12,FALSE), VLOOKUP(B10,選択シート!$A:$P, 13,FALSE))</f>
        <v>都市を中心に交通網が発達し，人々の移動が盛んな，つながりが強い地域。</v>
      </c>
      <c r="E10" s="36">
        <f>IF($B$2=0,VLOOKUP(B10,選択シート!$B:$Q,14,FALSE), VLOOKUP(B10,選択シート!$A:$Q, 15,FALSE))</f>
        <v>0</v>
      </c>
      <c r="F10" s="36"/>
      <c r="G10" s="78">
        <f>IF($B$2=0,VLOOKUP(B10,選択シート!$B:$Q,16,FALSE), VLOOKUP(B10,選択シート!$A:$Q, 17,FALSE))</f>
        <v>0</v>
      </c>
    </row>
    <row r="11" spans="1:16" ht="47.25" customHeight="1" x14ac:dyDescent="0.15">
      <c r="B11" s="65">
        <f t="shared" si="0"/>
        <v>1002</v>
      </c>
      <c r="C11" s="5">
        <v>2</v>
      </c>
      <c r="D11" s="72" t="str">
        <f>IF($B$2=0,VLOOKUP(B11,選択シート!$B:$P,12,FALSE), VLOOKUP(B11,選択シート!$A:$P, 13,FALSE))</f>
        <v>都市圏のうち，特に首都である東京都の周辺の地域。</v>
      </c>
      <c r="E11" s="37">
        <f>IF($B$2=0,VLOOKUP(B11,選択シート!$B:$Q,14,FALSE), VLOOKUP(B11,選択シート!$A:$Q, 15,FALSE))</f>
        <v>0</v>
      </c>
      <c r="F11" s="36"/>
      <c r="G11" s="78">
        <f>IF($B$2=0,VLOOKUP(B11,選択シート!$B:$Q,16,FALSE), VLOOKUP(B11,選択シート!$A:$Q, 17,FALSE))</f>
        <v>0</v>
      </c>
    </row>
    <row r="12" spans="1:16" ht="47.25" customHeight="1" x14ac:dyDescent="0.15">
      <c r="B12" s="65">
        <f t="shared" si="0"/>
        <v>1003</v>
      </c>
      <c r="C12" s="5">
        <v>3</v>
      </c>
      <c r="D12" s="72" t="str">
        <f>IF($B$2=0,VLOOKUP(B12,選択シート!$B:$P,12,FALSE), VLOOKUP(B12,選択シート!$A:$P, 13,FALSE))</f>
        <v>太平洋を取り囲んでいる造山帯。</v>
      </c>
      <c r="E12" s="37">
        <f>IF($B$2=0,VLOOKUP(B12,選択シート!$B:$Q,14,FALSE), VLOOKUP(B12,選択シート!$A:$Q, 15,FALSE))</f>
        <v>0</v>
      </c>
      <c r="F12" s="36"/>
      <c r="G12" s="78" t="str">
        <f>IF($B$2=0,VLOOKUP(B12,選択シート!$B:$Q,16,FALSE), VLOOKUP(B12,選択シート!$A:$Q, 17,FALSE))</f>
        <v>造山帯</v>
      </c>
    </row>
    <row r="13" spans="1:16" ht="47.25" customHeight="1" x14ac:dyDescent="0.15">
      <c r="B13" s="65">
        <f t="shared" si="0"/>
        <v>1004</v>
      </c>
      <c r="C13" s="5">
        <v>4</v>
      </c>
      <c r="D13" s="72" t="str">
        <f>IF($B$2=0,VLOOKUP(B13,選択シート!$B:$P,12,FALSE), VLOOKUP(B13,選択シート!$A:$P, 13,FALSE))</f>
        <v>アルプス山脈からヒマラヤ山脈やインドネシアにのびる造山帯。</v>
      </c>
      <c r="E13" s="37">
        <f>IF($B$2=0,VLOOKUP(B13,選択シート!$B:$Q,14,FALSE), VLOOKUP(B13,選択シート!$A:$Q, 15,FALSE))</f>
        <v>0</v>
      </c>
      <c r="F13" s="36"/>
      <c r="G13" s="78" t="str">
        <f>IF($B$2=0,VLOOKUP(B13,選択シート!$B:$Q,16,FALSE), VLOOKUP(B13,選択シート!$A:$Q, 17,FALSE))</f>
        <v>造山帯</v>
      </c>
    </row>
    <row r="14" spans="1:16" ht="47.25" customHeight="1" x14ac:dyDescent="0.15">
      <c r="B14" s="65">
        <f t="shared" si="0"/>
        <v>1005</v>
      </c>
      <c r="C14" s="5">
        <v>5</v>
      </c>
      <c r="D14" s="72" t="str">
        <f>IF($B$2=0,VLOOKUP(B14,選択シート!$B:$P,12,FALSE), VLOOKUP(B14,選択シート!$A:$P, 13,FALSE))</f>
        <v>青森県八戸市から宮城県石巻市までの太平洋側の海岸。</v>
      </c>
      <c r="E14" s="37">
        <f>IF($B$2=0,VLOOKUP(B14,選択シート!$B:$Q,14,FALSE), VLOOKUP(B14,選択シート!$A:$Q, 15,FALSE))</f>
        <v>0</v>
      </c>
      <c r="F14" s="36"/>
      <c r="G14" s="78" t="str">
        <f>IF($B$2=0,VLOOKUP(B14,選択シート!$B:$Q,16,FALSE), VLOOKUP(B14,選択シート!$A:$Q, 17,FALSE))</f>
        <v>海岸</v>
      </c>
    </row>
    <row r="15" spans="1:16" ht="21.75" customHeight="1" x14ac:dyDescent="0.15">
      <c r="B15" s="64"/>
      <c r="C15" s="39"/>
      <c r="D15" s="40"/>
      <c r="E15" s="40"/>
      <c r="F15" s="39"/>
      <c r="G15" s="41"/>
    </row>
    <row r="16" spans="1:16" ht="19.5" customHeight="1" x14ac:dyDescent="0.15">
      <c r="B16" s="66"/>
      <c r="C16" s="42"/>
      <c r="D16" s="42"/>
      <c r="E16" s="42"/>
      <c r="F16" s="85" t="s">
        <v>518</v>
      </c>
      <c r="G16" s="86" t="s">
        <v>519</v>
      </c>
      <c r="H16" s="32"/>
      <c r="I16" s="32"/>
      <c r="J16" s="32"/>
      <c r="K16" s="32"/>
      <c r="L16" s="32"/>
      <c r="M16" s="32"/>
      <c r="N16" s="32"/>
      <c r="O16" s="32"/>
      <c r="P16" s="32"/>
    </row>
    <row r="17" spans="2:7" ht="21" customHeight="1" x14ac:dyDescent="0.15">
      <c r="B17" s="65"/>
      <c r="C17" s="54" t="s">
        <v>13</v>
      </c>
      <c r="D17" s="142" t="s">
        <v>32</v>
      </c>
      <c r="E17" s="45"/>
      <c r="F17" s="145"/>
      <c r="G17" s="146"/>
    </row>
    <row r="18" spans="2:7" ht="21" customHeight="1" x14ac:dyDescent="0.15">
      <c r="B18" s="67"/>
      <c r="C18" s="43">
        <f>C6</f>
        <v>1</v>
      </c>
      <c r="D18" s="143"/>
      <c r="E18" s="56"/>
      <c r="F18" s="147"/>
      <c r="G18" s="148"/>
    </row>
    <row r="19" spans="2:7" ht="21" customHeight="1" x14ac:dyDescent="0.15">
      <c r="B19" s="66"/>
      <c r="C19" s="44" t="s">
        <v>14</v>
      </c>
      <c r="D19" s="144"/>
      <c r="E19" s="57"/>
      <c r="F19" s="149"/>
      <c r="G19" s="150"/>
    </row>
    <row r="20" spans="2:7" ht="20.25" customHeight="1" x14ac:dyDescent="0.15">
      <c r="B20" s="68"/>
      <c r="C20" s="50"/>
      <c r="D20" s="45"/>
      <c r="E20" s="56"/>
      <c r="F20" s="151"/>
      <c r="G20" s="151"/>
    </row>
    <row r="21" spans="2:7" ht="26.25" customHeight="1" x14ac:dyDescent="0.15">
      <c r="B21" s="66"/>
      <c r="C21" s="46"/>
      <c r="D21" s="55" t="s">
        <v>15</v>
      </c>
      <c r="E21" s="120" t="s">
        <v>16</v>
      </c>
      <c r="F21" s="121"/>
      <c r="G21" s="122"/>
    </row>
    <row r="22" spans="2:7" ht="48" customHeight="1" x14ac:dyDescent="0.15">
      <c r="B22" s="65">
        <f t="shared" ref="B22:B26" si="1">$C$6*1000+C22</f>
        <v>1001</v>
      </c>
      <c r="C22" s="47">
        <v>1</v>
      </c>
      <c r="D22" s="73" t="str">
        <f>IF($B$2=0,VLOOKUP(B22,選択シート!$B:$P,12,FALSE), VLOOKUP(B22,選択シート!$A:$P, 13,FALSE))</f>
        <v>都市を中心に交通網が発達し，人々の移動が盛んな，つながりが強い地域。</v>
      </c>
      <c r="E22" s="74">
        <f>IF($B$2=0,VLOOKUP(B22,選択シート!$B:$Q,14,FALSE), VLOOKUP(B22,選択シート!$A:$Q, 15,FALSE))</f>
        <v>0</v>
      </c>
      <c r="F22" s="75" t="str">
        <f>IF($B$2=0,VLOOKUP(B22,選択シート!$B:$Q,15,FALSE), VLOOKUP(B22,選択シート!$A:$Q, 16,FALSE))</f>
        <v>都市圏</v>
      </c>
      <c r="G22" s="77">
        <f>IF($B$2=0,VLOOKUP(B22,選択シート!$B:$Q,16,FALSE), VLOOKUP(B22,選択シート!$A:$Q, 17,FALSE))</f>
        <v>0</v>
      </c>
    </row>
    <row r="23" spans="2:7" ht="48" customHeight="1" x14ac:dyDescent="0.15">
      <c r="B23" s="65">
        <f t="shared" si="1"/>
        <v>1002</v>
      </c>
      <c r="C23" s="48">
        <v>2</v>
      </c>
      <c r="D23" s="73" t="str">
        <f>IF($B$2=0,VLOOKUP(B23,選択シート!$B:$P,12,FALSE), VLOOKUP(B23,選択シート!$A:$P, 13,FALSE))</f>
        <v>都市圏のうち，特に首都である東京都の周辺の地域。</v>
      </c>
      <c r="E23" s="76">
        <f>IF($B$2=0,VLOOKUP(B23,選択シート!$B:$Q,14,FALSE), VLOOKUP(B23,選択シート!$A:$Q, 15,FALSE))</f>
        <v>0</v>
      </c>
      <c r="F23" s="75" t="str">
        <f>IF($B$2=0,VLOOKUP(B23,選択シート!$B:$Q,15,FALSE), VLOOKUP(B23,選択シート!$A:$Q, 16,FALSE))</f>
        <v>首都圏</v>
      </c>
      <c r="G23" s="77">
        <f>IF($B$2=0,VLOOKUP(B23,選択シート!$B:$Q,16,FALSE), VLOOKUP(B23,選択シート!$A:$Q, 17,FALSE))</f>
        <v>0</v>
      </c>
    </row>
    <row r="24" spans="2:7" ht="48" customHeight="1" x14ac:dyDescent="0.15">
      <c r="B24" s="65">
        <f t="shared" si="1"/>
        <v>1003</v>
      </c>
      <c r="C24" s="48">
        <v>3</v>
      </c>
      <c r="D24" s="73" t="str">
        <f>IF($B$2=0,VLOOKUP(B24,選択シート!$B:$P,12,FALSE), VLOOKUP(B24,選択シート!$A:$P, 13,FALSE))</f>
        <v>太平洋を取り囲んでいる造山帯。</v>
      </c>
      <c r="E24" s="76">
        <f>IF($B$2=0,VLOOKUP(B24,選択シート!$B:$Q,14,FALSE), VLOOKUP(B24,選択シート!$A:$Q, 15,FALSE))</f>
        <v>0</v>
      </c>
      <c r="F24" s="75" t="str">
        <f>IF($B$2=0,VLOOKUP(B24,選択シート!$B:$Q,15,FALSE), VLOOKUP(B24,選択シート!$A:$Q, 16,FALSE))</f>
        <v>環太平洋</v>
      </c>
      <c r="G24" s="77" t="str">
        <f>IF($B$2=0,VLOOKUP(B24,選択シート!$B:$Q,16,FALSE), VLOOKUP(B24,選択シート!$A:$Q, 17,FALSE))</f>
        <v>造山帯</v>
      </c>
    </row>
    <row r="25" spans="2:7" ht="48" customHeight="1" x14ac:dyDescent="0.15">
      <c r="B25" s="65">
        <f t="shared" si="1"/>
        <v>1004</v>
      </c>
      <c r="C25" s="48">
        <v>4</v>
      </c>
      <c r="D25" s="73" t="str">
        <f>IF($B$2=0,VLOOKUP(B25,選択シート!$B:$P,12,FALSE), VLOOKUP(B25,選択シート!$A:$P, 13,FALSE))</f>
        <v>アルプス山脈からヒマラヤ山脈やインドネシアにのびる造山帯。</v>
      </c>
      <c r="E25" s="76">
        <f>IF($B$2=0,VLOOKUP(B25,選択シート!$B:$Q,14,FALSE), VLOOKUP(B25,選択シート!$A:$Q, 15,FALSE))</f>
        <v>0</v>
      </c>
      <c r="F25" s="75" t="str">
        <f>IF($B$2=0,VLOOKUP(B25,選択シート!$B:$Q,15,FALSE), VLOOKUP(B25,選択シート!$A:$Q, 16,FALSE))</f>
        <v>アルプス・ヒマラヤ</v>
      </c>
      <c r="G25" s="77" t="str">
        <f>IF($B$2=0,VLOOKUP(B25,選択シート!$B:$Q,16,FALSE), VLOOKUP(B25,選択シート!$A:$Q, 17,FALSE))</f>
        <v>造山帯</v>
      </c>
    </row>
    <row r="26" spans="2:7" ht="48" customHeight="1" x14ac:dyDescent="0.15">
      <c r="B26" s="65">
        <f t="shared" si="1"/>
        <v>1005</v>
      </c>
      <c r="C26" s="48">
        <v>5</v>
      </c>
      <c r="D26" s="73" t="str">
        <f>IF($B$2=0,VLOOKUP(B26,選択シート!$B:$P,12,FALSE), VLOOKUP(B26,選択シート!$A:$P, 13,FALSE))</f>
        <v>青森県八戸市から宮城県石巻市までの太平洋側の海岸。</v>
      </c>
      <c r="E26" s="76">
        <f>IF($B$2=0,VLOOKUP(B26,選択シート!$B:$Q,14,FALSE), VLOOKUP(B26,選択シート!$A:$Q, 15,FALSE))</f>
        <v>0</v>
      </c>
      <c r="F26" s="75" t="str">
        <f>IF($B$2=0,VLOOKUP(B26,選択シート!$B:$Q,15,FALSE), VLOOKUP(B26,選択シート!$A:$Q, 16,FALSE))</f>
        <v>三陸</v>
      </c>
      <c r="G26" s="77" t="str">
        <f>IF($B$2=0,VLOOKUP(B26,選択シート!$B:$Q,16,FALSE), VLOOKUP(B26,選択シート!$A:$Q, 17,FALSE))</f>
        <v>海岸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A8" sqref="A8"/>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20" customWidth="1"/>
    <col min="7" max="7" width="5.5" style="38" customWidth="1"/>
  </cols>
  <sheetData>
    <row r="1" spans="1:16" ht="14.25" thickBot="1" x14ac:dyDescent="0.2"/>
    <row r="2" spans="1:16" ht="14.25" thickBot="1" x14ac:dyDescent="0.2">
      <c r="B2" s="11"/>
      <c r="C2" s="123" t="s">
        <v>6</v>
      </c>
      <c r="D2" s="124"/>
      <c r="E2" s="124"/>
      <c r="F2" s="124"/>
      <c r="G2" s="124"/>
      <c r="H2" s="124"/>
      <c r="I2" s="124"/>
      <c r="J2" s="124"/>
      <c r="K2" s="124"/>
      <c r="L2" s="124"/>
      <c r="M2" s="124"/>
      <c r="N2" s="124"/>
      <c r="O2" s="124"/>
      <c r="P2" s="124"/>
    </row>
    <row r="3" spans="1:16" x14ac:dyDescent="0.15">
      <c r="B3" s="3"/>
      <c r="C3" s="125" t="s">
        <v>36</v>
      </c>
      <c r="D3" s="125"/>
      <c r="E3" s="125"/>
      <c r="F3" s="125"/>
      <c r="G3" s="125"/>
      <c r="H3" s="125"/>
      <c r="I3" s="125"/>
      <c r="J3" s="125"/>
      <c r="K3" s="125"/>
      <c r="L3" s="125"/>
      <c r="M3" s="125"/>
      <c r="N3" s="125"/>
      <c r="O3" s="125"/>
      <c r="P3" s="125"/>
    </row>
    <row r="4" spans="1:16" ht="19.5" customHeight="1" x14ac:dyDescent="0.15">
      <c r="B4" s="3"/>
      <c r="C4" s="29"/>
      <c r="D4" s="29"/>
      <c r="E4" s="32"/>
      <c r="F4" s="85" t="s">
        <v>518</v>
      </c>
      <c r="G4" s="86" t="s">
        <v>519</v>
      </c>
      <c r="H4" s="29"/>
      <c r="I4" s="29"/>
      <c r="J4" s="29"/>
      <c r="K4" s="29"/>
      <c r="L4" s="29"/>
      <c r="M4" s="29"/>
      <c r="N4" s="29"/>
      <c r="O4" s="29"/>
      <c r="P4" s="29"/>
    </row>
    <row r="5" spans="1:16" ht="21" customHeight="1" x14ac:dyDescent="0.15">
      <c r="A5" s="63" t="s">
        <v>30</v>
      </c>
      <c r="C5" s="53" t="s">
        <v>13</v>
      </c>
      <c r="D5" s="126" t="s">
        <v>35</v>
      </c>
      <c r="E5" s="129" t="s">
        <v>20</v>
      </c>
      <c r="F5" s="130"/>
      <c r="G5" s="131"/>
    </row>
    <row r="6" spans="1:16" ht="21" customHeight="1" x14ac:dyDescent="0.15">
      <c r="A6" s="63" t="s">
        <v>31</v>
      </c>
      <c r="B6" s="24"/>
      <c r="C6" s="26"/>
      <c r="D6" s="127"/>
      <c r="E6" s="132" t="s">
        <v>17</v>
      </c>
      <c r="F6" s="133"/>
      <c r="G6" s="134"/>
    </row>
    <row r="7" spans="1:16" ht="21" customHeight="1" x14ac:dyDescent="0.15">
      <c r="B7" s="24"/>
      <c r="C7" s="31" t="s">
        <v>14</v>
      </c>
      <c r="D7" s="128"/>
      <c r="E7" s="135"/>
      <c r="F7" s="136"/>
      <c r="G7" s="137"/>
    </row>
    <row r="8" spans="1:16" ht="20.25" customHeight="1" x14ac:dyDescent="0.15">
      <c r="B8" s="51"/>
      <c r="C8" s="52"/>
      <c r="D8" s="30"/>
      <c r="E8" s="30"/>
      <c r="F8" s="138"/>
      <c r="G8" s="138"/>
    </row>
    <row r="9" spans="1:16" ht="26.25" customHeight="1" x14ac:dyDescent="0.15">
      <c r="B9" s="24"/>
      <c r="C9" s="28"/>
      <c r="D9" s="35" t="s">
        <v>15</v>
      </c>
      <c r="E9" s="139" t="s">
        <v>19</v>
      </c>
      <c r="F9" s="140"/>
      <c r="G9" s="141"/>
    </row>
    <row r="10" spans="1:16" ht="47.25" customHeight="1" x14ac:dyDescent="0.15">
      <c r="B10" s="65">
        <f t="shared" ref="B10:B19" si="0">$C$6*1000+C10</f>
        <v>1</v>
      </c>
      <c r="C10" s="27">
        <v>1</v>
      </c>
      <c r="D10" s="72" t="e">
        <f>IF($B$2=0,VLOOKUP(B10,選択シート!$B:$P,12,FALSE), VLOOKUP(B10,選択シート!$A:$P, 13,FALSE))</f>
        <v>#N/A</v>
      </c>
      <c r="E10" s="36" t="e">
        <f>IF($B$2=0,VLOOKUP(B10,選択シート!$B:$Q,14,FALSE), VLOOKUP(B10,選択シート!$A:$Q, 15,FALSE))</f>
        <v>#N/A</v>
      </c>
      <c r="F10" s="36"/>
      <c r="G10" s="78" t="e">
        <f>IF($B$2=0,VLOOKUP(B10,選択シート!$B:$Q,16,FALSE), VLOOKUP(B10,選択シート!$A:$Q, 17,FALSE))</f>
        <v>#N/A</v>
      </c>
    </row>
    <row r="11" spans="1:16" ht="47.25" customHeight="1" x14ac:dyDescent="0.15">
      <c r="B11" s="65">
        <f t="shared" si="0"/>
        <v>2</v>
      </c>
      <c r="C11" s="5">
        <v>2</v>
      </c>
      <c r="D11" s="72" t="e">
        <f>IF($B$2=0,VLOOKUP(B11,選択シート!$B:$P,12,FALSE), VLOOKUP(B11,選択シート!$A:$P, 13,FALSE))</f>
        <v>#N/A</v>
      </c>
      <c r="E11" s="37" t="e">
        <f>IF($B$2=0,VLOOKUP(B11,選択シート!$B:$Q,14,FALSE), VLOOKUP(B11,選択シート!$A:$Q, 15,FALSE))</f>
        <v>#N/A</v>
      </c>
      <c r="F11" s="36"/>
      <c r="G11" s="78" t="e">
        <f>IF($B$2=0,VLOOKUP(B11,選択シート!$B:$Q,16,FALSE), VLOOKUP(B11,選択シート!$A:$Q, 17,FALSE))</f>
        <v>#N/A</v>
      </c>
    </row>
    <row r="12" spans="1:16" ht="47.25" customHeight="1" x14ac:dyDescent="0.15">
      <c r="B12" s="65">
        <f t="shared" si="0"/>
        <v>3</v>
      </c>
      <c r="C12" s="5">
        <v>3</v>
      </c>
      <c r="D12" s="72" t="e">
        <f>IF($B$2=0,VLOOKUP(B12,選択シート!$B:$P,12,FALSE), VLOOKUP(B12,選択シート!$A:$P, 13,FALSE))</f>
        <v>#N/A</v>
      </c>
      <c r="E12" s="37" t="e">
        <f>IF($B$2=0,VLOOKUP(B12,選択シート!$B:$Q,14,FALSE), VLOOKUP(B12,選択シート!$A:$Q, 15,FALSE))</f>
        <v>#N/A</v>
      </c>
      <c r="F12" s="36"/>
      <c r="G12" s="78" t="e">
        <f>IF($B$2=0,VLOOKUP(B12,選択シート!$B:$Q,16,FALSE), VLOOKUP(B12,選択シート!$A:$Q, 17,FALSE))</f>
        <v>#N/A</v>
      </c>
    </row>
    <row r="13" spans="1:16" ht="47.25" customHeight="1" x14ac:dyDescent="0.15">
      <c r="B13" s="65">
        <f t="shared" si="0"/>
        <v>4</v>
      </c>
      <c r="C13" s="5">
        <v>4</v>
      </c>
      <c r="D13" s="72" t="e">
        <f>IF($B$2=0,VLOOKUP(B13,選択シート!$B:$P,12,FALSE), VLOOKUP(B13,選択シート!$A:$P, 13,FALSE))</f>
        <v>#N/A</v>
      </c>
      <c r="E13" s="37" t="e">
        <f>IF($B$2=0,VLOOKUP(B13,選択シート!$B:$Q,14,FALSE), VLOOKUP(B13,選択シート!$A:$Q, 15,FALSE))</f>
        <v>#N/A</v>
      </c>
      <c r="F13" s="36"/>
      <c r="G13" s="78" t="e">
        <f>IF($B$2=0,VLOOKUP(B13,選択シート!$B:$Q,16,FALSE), VLOOKUP(B13,選択シート!$A:$Q, 17,FALSE))</f>
        <v>#N/A</v>
      </c>
    </row>
    <row r="14" spans="1:16" ht="47.25" customHeight="1" x14ac:dyDescent="0.15">
      <c r="B14" s="65">
        <f t="shared" si="0"/>
        <v>5</v>
      </c>
      <c r="C14" s="5">
        <v>5</v>
      </c>
      <c r="D14" s="72" t="e">
        <f>IF($B$2=0,VLOOKUP(B14,選択シート!$B:$P,12,FALSE), VLOOKUP(B14,選択シート!$A:$P, 13,FALSE))</f>
        <v>#N/A</v>
      </c>
      <c r="E14" s="37" t="e">
        <f>IF($B$2=0,VLOOKUP(B14,選択シート!$B:$Q,14,FALSE), VLOOKUP(B14,選択シート!$A:$Q, 15,FALSE))</f>
        <v>#N/A</v>
      </c>
      <c r="F14" s="36"/>
      <c r="G14" s="78" t="e">
        <f>IF($B$2=0,VLOOKUP(B14,選択シート!$B:$Q,16,FALSE), VLOOKUP(B14,選択シート!$A:$Q, 17,FALSE))</f>
        <v>#N/A</v>
      </c>
    </row>
    <row r="15" spans="1:16" ht="47.25" customHeight="1" x14ac:dyDescent="0.15">
      <c r="B15" s="65">
        <f t="shared" si="0"/>
        <v>6</v>
      </c>
      <c r="C15" s="5">
        <v>6</v>
      </c>
      <c r="D15" s="72" t="e">
        <f>IF($B$2=0,VLOOKUP(B15,選択シート!$B:$P,12,FALSE), VLOOKUP(B15,選択シート!$A:$P, 13,FALSE))</f>
        <v>#N/A</v>
      </c>
      <c r="E15" s="37" t="e">
        <f>IF($B$2=0,VLOOKUP(B15,選択シート!$B:$Q,14,FALSE), VLOOKUP(B15,選択シート!$A:$Q, 15,FALSE))</f>
        <v>#N/A</v>
      </c>
      <c r="F15" s="36"/>
      <c r="G15" s="78" t="e">
        <f>IF($B$2=0,VLOOKUP(B15,選択シート!$B:$Q,16,FALSE), VLOOKUP(B15,選択シート!$A:$Q, 17,FALSE))</f>
        <v>#N/A</v>
      </c>
    </row>
    <row r="16" spans="1:16" ht="47.25" customHeight="1" x14ac:dyDescent="0.15">
      <c r="B16" s="65">
        <f t="shared" si="0"/>
        <v>7</v>
      </c>
      <c r="C16" s="5">
        <v>7</v>
      </c>
      <c r="D16" s="72" t="e">
        <f>IF($B$2=0,VLOOKUP(B16,選択シート!$B:$P,12,FALSE), VLOOKUP(B16,選択シート!$A:$P, 13,FALSE))</f>
        <v>#N/A</v>
      </c>
      <c r="E16" s="37" t="e">
        <f>IF($B$2=0,VLOOKUP(B16,選択シート!$B:$Q,14,FALSE), VLOOKUP(B16,選択シート!$A:$Q, 15,FALSE))</f>
        <v>#N/A</v>
      </c>
      <c r="F16" s="36"/>
      <c r="G16" s="78" t="e">
        <f>IF($B$2=0,VLOOKUP(B16,選択シート!$B:$Q,16,FALSE), VLOOKUP(B16,選択シート!$A:$Q, 17,FALSE))</f>
        <v>#N/A</v>
      </c>
    </row>
    <row r="17" spans="2:16" ht="47.25" customHeight="1" x14ac:dyDescent="0.15">
      <c r="B17" s="65">
        <f t="shared" si="0"/>
        <v>8</v>
      </c>
      <c r="C17" s="5">
        <v>8</v>
      </c>
      <c r="D17" s="72" t="e">
        <f>IF($B$2=0,VLOOKUP(B17,選択シート!$B:$P,12,FALSE), VLOOKUP(B17,選択シート!$A:$P, 13,FALSE))</f>
        <v>#N/A</v>
      </c>
      <c r="E17" s="37" t="e">
        <f>IF($B$2=0,VLOOKUP(B17,選択シート!$B:$Q,14,FALSE), VLOOKUP(B17,選択シート!$A:$Q, 15,FALSE))</f>
        <v>#N/A</v>
      </c>
      <c r="F17" s="36"/>
      <c r="G17" s="78" t="e">
        <f>IF($B$2=0,VLOOKUP(B17,選択シート!$B:$Q,16,FALSE), VLOOKUP(B17,選択シート!$A:$Q, 17,FALSE))</f>
        <v>#N/A</v>
      </c>
    </row>
    <row r="18" spans="2:16" ht="47.25" customHeight="1" x14ac:dyDescent="0.15">
      <c r="B18" s="65">
        <f t="shared" si="0"/>
        <v>9</v>
      </c>
      <c r="C18" s="5">
        <v>9</v>
      </c>
      <c r="D18" s="72" t="e">
        <f>IF($B$2=0,VLOOKUP(B18,選択シート!$B:$P,12,FALSE), VLOOKUP(B18,選択シート!$A:$P, 13,FALSE))</f>
        <v>#N/A</v>
      </c>
      <c r="E18" s="37" t="e">
        <f>IF($B$2=0,VLOOKUP(B18,選択シート!$B:$Q,14,FALSE), VLOOKUP(B18,選択シート!$A:$Q, 15,FALSE))</f>
        <v>#N/A</v>
      </c>
      <c r="F18" s="36"/>
      <c r="G18" s="78" t="e">
        <f>IF($B$2=0,VLOOKUP(B18,選択シート!$B:$Q,16,FALSE), VLOOKUP(B18,選択シート!$A:$Q, 17,FALSE))</f>
        <v>#N/A</v>
      </c>
    </row>
    <row r="19" spans="2:16" ht="47.25" customHeight="1" x14ac:dyDescent="0.15">
      <c r="B19" s="65">
        <f t="shared" si="0"/>
        <v>10</v>
      </c>
      <c r="C19" s="5">
        <v>10</v>
      </c>
      <c r="D19" s="72" t="e">
        <f>IF($B$2=0,VLOOKUP(B19,選択シート!$B:$P,12,FALSE), VLOOKUP(B19,選択シート!$A:$P, 13,FALSE))</f>
        <v>#N/A</v>
      </c>
      <c r="E19" s="37" t="e">
        <f>IF($B$2=0,VLOOKUP(B19,選択シート!$B:$Q,14,FALSE), VLOOKUP(B19,選択シート!$A:$Q, 15,FALSE))</f>
        <v>#N/A</v>
      </c>
      <c r="F19" s="36"/>
      <c r="G19" s="49" t="e">
        <f>IF($B$2=0,VLOOKUP(B19,選択シート!$B:$Q,16,FALSE), VLOOKUP(B19,選択シート!$A:$Q, 17,FALSE))</f>
        <v>#N/A</v>
      </c>
    </row>
    <row r="20" spans="2:16" ht="21.75" customHeight="1" x14ac:dyDescent="0.15">
      <c r="B20" s="64"/>
      <c r="C20" s="39"/>
      <c r="D20" s="40"/>
      <c r="E20" s="40"/>
      <c r="F20" s="39"/>
      <c r="G20" s="41"/>
    </row>
    <row r="21" spans="2:16" ht="19.5" customHeight="1" x14ac:dyDescent="0.15">
      <c r="B21" s="66"/>
      <c r="C21" s="42"/>
      <c r="D21" s="42"/>
      <c r="E21" s="42"/>
      <c r="F21" s="85" t="s">
        <v>518</v>
      </c>
      <c r="G21" s="86" t="s">
        <v>519</v>
      </c>
      <c r="H21" s="32"/>
      <c r="I21" s="32"/>
      <c r="J21" s="32"/>
      <c r="K21" s="32"/>
      <c r="L21" s="32"/>
      <c r="M21" s="32"/>
      <c r="N21" s="32"/>
      <c r="O21" s="32"/>
      <c r="P21" s="32"/>
    </row>
    <row r="22" spans="2:16" ht="21" customHeight="1" x14ac:dyDescent="0.15">
      <c r="B22" s="65"/>
      <c r="C22" s="54" t="s">
        <v>13</v>
      </c>
      <c r="D22" s="152" t="s">
        <v>33</v>
      </c>
      <c r="E22" s="45"/>
      <c r="F22" s="145"/>
      <c r="G22" s="146"/>
    </row>
    <row r="23" spans="2:16" ht="21" customHeight="1" x14ac:dyDescent="0.15">
      <c r="B23" s="67"/>
      <c r="C23" s="43">
        <f>C6</f>
        <v>0</v>
      </c>
      <c r="D23" s="143"/>
      <c r="E23" s="56"/>
      <c r="F23" s="147"/>
      <c r="G23" s="148"/>
    </row>
    <row r="24" spans="2:16" ht="21" customHeight="1" x14ac:dyDescent="0.15">
      <c r="B24" s="66"/>
      <c r="C24" s="44" t="s">
        <v>14</v>
      </c>
      <c r="D24" s="144"/>
      <c r="E24" s="57"/>
      <c r="F24" s="149"/>
      <c r="G24" s="150"/>
    </row>
    <row r="25" spans="2:16" ht="20.25" customHeight="1" x14ac:dyDescent="0.15">
      <c r="B25" s="68"/>
      <c r="C25" s="50"/>
      <c r="D25" s="45"/>
      <c r="E25" s="56"/>
      <c r="F25" s="151"/>
      <c r="G25" s="151"/>
    </row>
    <row r="26" spans="2:16" ht="26.25" customHeight="1" x14ac:dyDescent="0.15">
      <c r="B26" s="66"/>
      <c r="C26" s="46"/>
      <c r="D26" s="55" t="s">
        <v>15</v>
      </c>
      <c r="E26" s="120" t="s">
        <v>16</v>
      </c>
      <c r="F26" s="121"/>
      <c r="G26" s="122"/>
    </row>
    <row r="27" spans="2:16" ht="48" customHeight="1" x14ac:dyDescent="0.15">
      <c r="B27" s="65">
        <f t="shared" ref="B27:B36" si="1">$C$6*1000+C27</f>
        <v>1</v>
      </c>
      <c r="C27" s="47">
        <v>1</v>
      </c>
      <c r="D27" s="73" t="e">
        <f>IF($B$2=0,VLOOKUP(B27,選択シート!$B:$P,12,FALSE), VLOOKUP(B27,選択シート!$A:$P, 13,FALSE))</f>
        <v>#N/A</v>
      </c>
      <c r="E27" s="74" t="e">
        <f>IF($B$2=0,VLOOKUP(B27,選択シート!$B:$Q,14,FALSE), VLOOKUP(B27,選択シート!$A:$Q, 15,FALSE))</f>
        <v>#N/A</v>
      </c>
      <c r="F27" s="75" t="e">
        <f>IF($B$2=0,VLOOKUP(B27,選択シート!$B:$Q,15,FALSE), VLOOKUP(B27,選択シート!$A:$Q, 16,FALSE))</f>
        <v>#N/A</v>
      </c>
      <c r="G27" s="77" t="e">
        <f>IF($B$2=0,VLOOKUP(B27,選択シート!$B:$Q,16,FALSE), VLOOKUP(B27,選択シート!$A:$Q, 17,FALSE))</f>
        <v>#N/A</v>
      </c>
    </row>
    <row r="28" spans="2:16" ht="48" customHeight="1" x14ac:dyDescent="0.15">
      <c r="B28" s="65">
        <f t="shared" si="1"/>
        <v>2</v>
      </c>
      <c r="C28" s="48">
        <v>2</v>
      </c>
      <c r="D28" s="73" t="e">
        <f>IF($B$2=0,VLOOKUP(B28,選択シート!$B:$P,12,FALSE), VLOOKUP(B28,選択シート!$A:$P, 13,FALSE))</f>
        <v>#N/A</v>
      </c>
      <c r="E28" s="76" t="e">
        <f>IF($B$2=0,VLOOKUP(B28,選択シート!$B:$Q,14,FALSE), VLOOKUP(B28,選択シート!$A:$Q, 15,FALSE))</f>
        <v>#N/A</v>
      </c>
      <c r="F28" s="75" t="e">
        <f>IF($B$2=0,VLOOKUP(B28,選択シート!$B:$Q,15,FALSE), VLOOKUP(B28,選択シート!$A:$Q, 16,FALSE))</f>
        <v>#N/A</v>
      </c>
      <c r="G28" s="77" t="e">
        <f>IF($B$2=0,VLOOKUP(B28,選択シート!$B:$Q,16,FALSE), VLOOKUP(B28,選択シート!$A:$Q, 17,FALSE))</f>
        <v>#N/A</v>
      </c>
    </row>
    <row r="29" spans="2:16" ht="48" customHeight="1" x14ac:dyDescent="0.15">
      <c r="B29" s="65">
        <f t="shared" si="1"/>
        <v>3</v>
      </c>
      <c r="C29" s="48">
        <v>3</v>
      </c>
      <c r="D29" s="73" t="e">
        <f>IF($B$2=0,VLOOKUP(B29,選択シート!$B:$P,12,FALSE), VLOOKUP(B29,選択シート!$A:$P, 13,FALSE))</f>
        <v>#N/A</v>
      </c>
      <c r="E29" s="76" t="e">
        <f>IF($B$2=0,VLOOKUP(B29,選択シート!$B:$Q,14,FALSE), VLOOKUP(B29,選択シート!$A:$Q, 15,FALSE))</f>
        <v>#N/A</v>
      </c>
      <c r="F29" s="75" t="e">
        <f>IF($B$2=0,VLOOKUP(B29,選択シート!$B:$Q,15,FALSE), VLOOKUP(B29,選択シート!$A:$Q, 16,FALSE))</f>
        <v>#N/A</v>
      </c>
      <c r="G29" s="77" t="e">
        <f>IF($B$2=0,VLOOKUP(B29,選択シート!$B:$Q,16,FALSE), VLOOKUP(B29,選択シート!$A:$Q, 17,FALSE))</f>
        <v>#N/A</v>
      </c>
    </row>
    <row r="30" spans="2:16" ht="48" customHeight="1" x14ac:dyDescent="0.15">
      <c r="B30" s="65">
        <f t="shared" si="1"/>
        <v>4</v>
      </c>
      <c r="C30" s="48">
        <v>4</v>
      </c>
      <c r="D30" s="73" t="e">
        <f>IF($B$2=0,VLOOKUP(B30,選択シート!$B:$P,12,FALSE), VLOOKUP(B30,選択シート!$A:$P, 13,FALSE))</f>
        <v>#N/A</v>
      </c>
      <c r="E30" s="76" t="e">
        <f>IF($B$2=0,VLOOKUP(B30,選択シート!$B:$Q,14,FALSE), VLOOKUP(B30,選択シート!$A:$Q, 15,FALSE))</f>
        <v>#N/A</v>
      </c>
      <c r="F30" s="75" t="e">
        <f>IF($B$2=0,VLOOKUP(B30,選択シート!$B:$Q,15,FALSE), VLOOKUP(B30,選択シート!$A:$Q, 16,FALSE))</f>
        <v>#N/A</v>
      </c>
      <c r="G30" s="77" t="e">
        <f>IF($B$2=0,VLOOKUP(B30,選択シート!$B:$Q,16,FALSE), VLOOKUP(B30,選択シート!$A:$Q, 17,FALSE))</f>
        <v>#N/A</v>
      </c>
    </row>
    <row r="31" spans="2:16" ht="48" customHeight="1" x14ac:dyDescent="0.15">
      <c r="B31" s="65">
        <f t="shared" si="1"/>
        <v>5</v>
      </c>
      <c r="C31" s="48">
        <v>5</v>
      </c>
      <c r="D31" s="73" t="e">
        <f>IF($B$2=0,VLOOKUP(B31,選択シート!$B:$P,12,FALSE), VLOOKUP(B31,選択シート!$A:$P, 13,FALSE))</f>
        <v>#N/A</v>
      </c>
      <c r="E31" s="76" t="e">
        <f>IF($B$2=0,VLOOKUP(B31,選択シート!$B:$Q,14,FALSE), VLOOKUP(B31,選択シート!$A:$Q, 15,FALSE))</f>
        <v>#N/A</v>
      </c>
      <c r="F31" s="75" t="e">
        <f>IF($B$2=0,VLOOKUP(B31,選択シート!$B:$Q,15,FALSE), VLOOKUP(B31,選択シート!$A:$Q, 16,FALSE))</f>
        <v>#N/A</v>
      </c>
      <c r="G31" s="77" t="e">
        <f>IF($B$2=0,VLOOKUP(B31,選択シート!$B:$Q,16,FALSE), VLOOKUP(B31,選択シート!$A:$Q, 17,FALSE))</f>
        <v>#N/A</v>
      </c>
    </row>
    <row r="32" spans="2:16" ht="48" customHeight="1" x14ac:dyDescent="0.15">
      <c r="B32" s="65">
        <f t="shared" si="1"/>
        <v>6</v>
      </c>
      <c r="C32" s="48">
        <v>6</v>
      </c>
      <c r="D32" s="73" t="e">
        <f>IF($B$2=0,VLOOKUP(B32,選択シート!$B:$P,12,FALSE), VLOOKUP(B32,選択シート!$A:$P, 13,FALSE))</f>
        <v>#N/A</v>
      </c>
      <c r="E32" s="76" t="e">
        <f>IF($B$2=0,VLOOKUP(B32,選択シート!$B:$Q,14,FALSE), VLOOKUP(B32,選択シート!$A:$Q, 15,FALSE))</f>
        <v>#N/A</v>
      </c>
      <c r="F32" s="75" t="e">
        <f>IF($B$2=0,VLOOKUP(B32,選択シート!$B:$Q,15,FALSE), VLOOKUP(B32,選択シート!$A:$Q, 16,FALSE))</f>
        <v>#N/A</v>
      </c>
      <c r="G32" s="77" t="e">
        <f>IF($B$2=0,VLOOKUP(B32,選択シート!$B:$Q,16,FALSE), VLOOKUP(B32,選択シート!$A:$Q, 17,FALSE))</f>
        <v>#N/A</v>
      </c>
    </row>
    <row r="33" spans="2:7" ht="48" customHeight="1" x14ac:dyDescent="0.15">
      <c r="B33" s="65">
        <f t="shared" si="1"/>
        <v>7</v>
      </c>
      <c r="C33" s="48">
        <v>7</v>
      </c>
      <c r="D33" s="73" t="e">
        <f>IF($B$2=0,VLOOKUP(B33,選択シート!$B:$P,12,FALSE), VLOOKUP(B33,選択シート!$A:$P, 13,FALSE))</f>
        <v>#N/A</v>
      </c>
      <c r="E33" s="76" t="e">
        <f>IF($B$2=0,VLOOKUP(B33,選択シート!$B:$Q,14,FALSE), VLOOKUP(B33,選択シート!$A:$Q, 15,FALSE))</f>
        <v>#N/A</v>
      </c>
      <c r="F33" s="75" t="e">
        <f>IF($B$2=0,VLOOKUP(B33,選択シート!$B:$Q,15,FALSE), VLOOKUP(B33,選択シート!$A:$Q, 16,FALSE))</f>
        <v>#N/A</v>
      </c>
      <c r="G33" s="77" t="e">
        <f>IF($B$2=0,VLOOKUP(B33,選択シート!$B:$Q,16,FALSE), VLOOKUP(B33,選択シート!$A:$Q, 17,FALSE))</f>
        <v>#N/A</v>
      </c>
    </row>
    <row r="34" spans="2:7" ht="48" customHeight="1" x14ac:dyDescent="0.15">
      <c r="B34" s="65">
        <f t="shared" si="1"/>
        <v>8</v>
      </c>
      <c r="C34" s="48">
        <v>8</v>
      </c>
      <c r="D34" s="73" t="e">
        <f>IF($B$2=0,VLOOKUP(B34,選択シート!$B:$P,12,FALSE), VLOOKUP(B34,選択シート!$A:$P, 13,FALSE))</f>
        <v>#N/A</v>
      </c>
      <c r="E34" s="76" t="e">
        <f>IF($B$2=0,VLOOKUP(B34,選択シート!$B:$Q,14,FALSE), VLOOKUP(B34,選択シート!$A:$Q, 15,FALSE))</f>
        <v>#N/A</v>
      </c>
      <c r="F34" s="75" t="e">
        <f>IF($B$2=0,VLOOKUP(B34,選択シート!$B:$Q,15,FALSE), VLOOKUP(B34,選択シート!$A:$Q, 16,FALSE))</f>
        <v>#N/A</v>
      </c>
      <c r="G34" s="77" t="e">
        <f>IF($B$2=0,VLOOKUP(B34,選択シート!$B:$Q,16,FALSE), VLOOKUP(B34,選択シート!$A:$Q, 17,FALSE))</f>
        <v>#N/A</v>
      </c>
    </row>
    <row r="35" spans="2:7" ht="48" customHeight="1" x14ac:dyDescent="0.15">
      <c r="B35" s="65">
        <f t="shared" si="1"/>
        <v>9</v>
      </c>
      <c r="C35" s="48">
        <v>9</v>
      </c>
      <c r="D35" s="73" t="e">
        <f>IF($B$2=0,VLOOKUP(B35,選択シート!$B:$P,12,FALSE), VLOOKUP(B35,選択シート!$A:$P, 13,FALSE))</f>
        <v>#N/A</v>
      </c>
      <c r="E35" s="76" t="e">
        <f>IF($B$2=0,VLOOKUP(B35,選択シート!$B:$Q,14,FALSE), VLOOKUP(B35,選択シート!$A:$Q, 15,FALSE))</f>
        <v>#N/A</v>
      </c>
      <c r="F35" s="75" t="e">
        <f>IF($B$2=0,VLOOKUP(B35,選択シート!$B:$Q,15,FALSE), VLOOKUP(B35,選択シート!$A:$Q, 16,FALSE))</f>
        <v>#N/A</v>
      </c>
      <c r="G35" s="77" t="e">
        <f>IF($B$2=0,VLOOKUP(B35,選択シート!$B:$Q,16,FALSE), VLOOKUP(B35,選択シート!$A:$Q, 17,FALSE))</f>
        <v>#N/A</v>
      </c>
    </row>
    <row r="36" spans="2:7" ht="48" customHeight="1" x14ac:dyDescent="0.15">
      <c r="B36" s="65">
        <f t="shared" si="1"/>
        <v>10</v>
      </c>
      <c r="C36" s="48">
        <v>10</v>
      </c>
      <c r="D36" s="73" t="e">
        <f>IF($B$2=0,VLOOKUP(B36,選択シート!$B:$P,12,FALSE), VLOOKUP(B36,選択シート!$A:$P, 13,FALSE))</f>
        <v>#N/A</v>
      </c>
      <c r="E36" s="76" t="e">
        <f>IF($B$2=0,VLOOKUP(B36,選択シート!$B:$Q,14,FALSE), VLOOKUP(B36,選択シート!$A:$Q, 15,FALSE))</f>
        <v>#N/A</v>
      </c>
      <c r="F36" s="75" t="e">
        <f>IF($B$2=0,VLOOKUP(B36,選択シート!$B:$Q,15,FALSE), VLOOKUP(B36,選択シート!$A:$Q, 16,FALSE))</f>
        <v>#N/A</v>
      </c>
      <c r="G36" s="77"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B9" sqref="B9"/>
    </sheetView>
  </sheetViews>
  <sheetFormatPr defaultRowHeight="13.5" x14ac:dyDescent="0.15"/>
  <cols>
    <col min="1" max="1" width="3.375" customWidth="1"/>
    <col min="2" max="2" width="5" style="23" customWidth="1"/>
    <col min="3" max="3" width="6.875" customWidth="1"/>
    <col min="4" max="4" width="48.375" style="22" customWidth="1"/>
    <col min="5" max="5" width="3.25" style="22" customWidth="1"/>
    <col min="6" max="6" width="18.875" customWidth="1"/>
    <col min="7" max="7" width="5.5" style="38" customWidth="1"/>
  </cols>
  <sheetData>
    <row r="1" spans="1:16" ht="14.25" thickBot="1" x14ac:dyDescent="0.2"/>
    <row r="2" spans="1:16" ht="14.25" thickBot="1" x14ac:dyDescent="0.2">
      <c r="B2" s="11"/>
      <c r="C2" s="123" t="s">
        <v>6</v>
      </c>
      <c r="D2" s="124"/>
      <c r="E2" s="124"/>
      <c r="F2" s="124"/>
      <c r="G2" s="124"/>
      <c r="H2" s="124"/>
      <c r="I2" s="124"/>
      <c r="J2" s="124"/>
      <c r="K2" s="124"/>
      <c r="L2" s="124"/>
      <c r="M2" s="124"/>
      <c r="N2" s="124"/>
      <c r="O2" s="124"/>
      <c r="P2" s="124"/>
    </row>
    <row r="3" spans="1:16" x14ac:dyDescent="0.15">
      <c r="B3" s="3"/>
      <c r="C3" s="125" t="s">
        <v>36</v>
      </c>
      <c r="D3" s="125"/>
      <c r="E3" s="125"/>
      <c r="F3" s="125"/>
      <c r="G3" s="125"/>
      <c r="H3" s="125"/>
      <c r="I3" s="125"/>
      <c r="J3" s="125"/>
      <c r="K3" s="125"/>
      <c r="L3" s="125"/>
      <c r="M3" s="125"/>
      <c r="N3" s="125"/>
      <c r="O3" s="125"/>
      <c r="P3" s="125"/>
    </row>
    <row r="4" spans="1:16" ht="13.5" customHeight="1" x14ac:dyDescent="0.15">
      <c r="B4" s="3"/>
      <c r="C4" s="32"/>
      <c r="D4" s="32"/>
      <c r="E4" s="32"/>
      <c r="F4" s="85" t="s">
        <v>518</v>
      </c>
      <c r="G4" s="86" t="s">
        <v>519</v>
      </c>
      <c r="H4" s="32"/>
      <c r="I4" s="32"/>
      <c r="J4" s="32"/>
      <c r="K4" s="32"/>
      <c r="L4" s="32"/>
      <c r="M4" s="32"/>
      <c r="N4" s="32"/>
      <c r="O4" s="32"/>
      <c r="P4" s="32"/>
    </row>
    <row r="5" spans="1:16" ht="19.5" customHeight="1" x14ac:dyDescent="0.15">
      <c r="A5" s="63" t="s">
        <v>30</v>
      </c>
      <c r="C5" s="53" t="s">
        <v>13</v>
      </c>
      <c r="D5" s="126" t="s">
        <v>35</v>
      </c>
      <c r="E5" s="129" t="s">
        <v>20</v>
      </c>
      <c r="F5" s="130"/>
      <c r="G5" s="131"/>
    </row>
    <row r="6" spans="1:16" ht="19.5" customHeight="1" x14ac:dyDescent="0.15">
      <c r="A6" s="63" t="s">
        <v>31</v>
      </c>
      <c r="B6" s="24"/>
      <c r="C6" s="26"/>
      <c r="D6" s="127"/>
      <c r="E6" s="132" t="s">
        <v>17</v>
      </c>
      <c r="F6" s="133"/>
      <c r="G6" s="134"/>
    </row>
    <row r="7" spans="1:16" ht="19.5" customHeight="1" x14ac:dyDescent="0.15">
      <c r="B7" s="24"/>
      <c r="C7" s="31" t="s">
        <v>14</v>
      </c>
      <c r="D7" s="128"/>
      <c r="E7" s="135"/>
      <c r="F7" s="136"/>
      <c r="G7" s="137"/>
    </row>
    <row r="8" spans="1:16" ht="9.75" customHeight="1" x14ac:dyDescent="0.15">
      <c r="B8" s="51"/>
      <c r="C8" s="52"/>
      <c r="D8" s="30"/>
      <c r="E8" s="30"/>
      <c r="F8" s="138"/>
      <c r="G8" s="138"/>
    </row>
    <row r="9" spans="1:16" ht="13.5" customHeight="1" x14ac:dyDescent="0.15">
      <c r="B9" s="24"/>
      <c r="C9" s="28"/>
      <c r="D9" s="35" t="s">
        <v>15</v>
      </c>
      <c r="E9" s="139" t="s">
        <v>19</v>
      </c>
      <c r="F9" s="140"/>
      <c r="G9" s="141"/>
    </row>
    <row r="10" spans="1:16" ht="29.25" customHeight="1" x14ac:dyDescent="0.15">
      <c r="B10" s="65">
        <f t="shared" ref="B10:B19" si="0">$C$6*1000+C10</f>
        <v>1</v>
      </c>
      <c r="C10" s="27">
        <v>1</v>
      </c>
      <c r="D10" s="72" t="e">
        <f>IF($B$2=0,VLOOKUP(B10,選択シート!$B:$P,12,FALSE), VLOOKUP(B10,選択シート!$A:$P, 13,FALSE))</f>
        <v>#N/A</v>
      </c>
      <c r="E10" s="36" t="e">
        <f>IF($B$2=0,VLOOKUP(B10,選択シート!$B:$Q,14,FALSE), VLOOKUP(B10,選択シート!$A:$Q, 15,FALSE))</f>
        <v>#N/A</v>
      </c>
      <c r="F10" s="36"/>
      <c r="G10" s="78" t="e">
        <f>IF($B$2=0,VLOOKUP(B10,選択シート!$B:$Q,16,FALSE), VLOOKUP(B10,選択シート!$A:$Q, 17,FALSE))</f>
        <v>#N/A</v>
      </c>
    </row>
    <row r="11" spans="1:16" ht="29.25" customHeight="1" x14ac:dyDescent="0.15">
      <c r="B11" s="65">
        <f t="shared" si="0"/>
        <v>2</v>
      </c>
      <c r="C11" s="5">
        <v>2</v>
      </c>
      <c r="D11" s="72" t="e">
        <f>IF($B$2=0,VLOOKUP(B11,選択シート!$B:$P,12,FALSE), VLOOKUP(B11,選択シート!$A:$P, 13,FALSE))</f>
        <v>#N/A</v>
      </c>
      <c r="E11" s="37" t="e">
        <f>IF($B$2=0,VLOOKUP(B11,選択シート!$B:$Q,14,FALSE), VLOOKUP(B11,選択シート!$A:$Q, 15,FALSE))</f>
        <v>#N/A</v>
      </c>
      <c r="F11" s="36"/>
      <c r="G11" s="78" t="e">
        <f>IF($B$2=0,VLOOKUP(B11,選択シート!$B:$Q,16,FALSE), VLOOKUP(B11,選択シート!$A:$Q, 17,FALSE))</f>
        <v>#N/A</v>
      </c>
    </row>
    <row r="12" spans="1:16" ht="29.25" customHeight="1" x14ac:dyDescent="0.15">
      <c r="B12" s="65">
        <f t="shared" si="0"/>
        <v>3</v>
      </c>
      <c r="C12" s="5">
        <v>3</v>
      </c>
      <c r="D12" s="72" t="e">
        <f>IF($B$2=0,VLOOKUP(B12,選択シート!$B:$P,12,FALSE), VLOOKUP(B12,選択シート!$A:$P, 13,FALSE))</f>
        <v>#N/A</v>
      </c>
      <c r="E12" s="37" t="e">
        <f>IF($B$2=0,VLOOKUP(B12,選択シート!$B:$Q,14,FALSE), VLOOKUP(B12,選択シート!$A:$Q, 15,FALSE))</f>
        <v>#N/A</v>
      </c>
      <c r="F12" s="36"/>
      <c r="G12" s="78" t="e">
        <f>IF($B$2=0,VLOOKUP(B12,選択シート!$B:$Q,16,FALSE), VLOOKUP(B12,選択シート!$A:$Q, 17,FALSE))</f>
        <v>#N/A</v>
      </c>
    </row>
    <row r="13" spans="1:16" ht="29.25" customHeight="1" x14ac:dyDescent="0.15">
      <c r="B13" s="65">
        <f t="shared" si="0"/>
        <v>4</v>
      </c>
      <c r="C13" s="5">
        <v>4</v>
      </c>
      <c r="D13" s="72" t="e">
        <f>IF($B$2=0,VLOOKUP(B13,選択シート!$B:$P,12,FALSE), VLOOKUP(B13,選択シート!$A:$P, 13,FALSE))</f>
        <v>#N/A</v>
      </c>
      <c r="E13" s="37" t="e">
        <f>IF($B$2=0,VLOOKUP(B13,選択シート!$B:$Q,14,FALSE), VLOOKUP(B13,選択シート!$A:$Q, 15,FALSE))</f>
        <v>#N/A</v>
      </c>
      <c r="F13" s="36"/>
      <c r="G13" s="78" t="e">
        <f>IF($B$2=0,VLOOKUP(B13,選択シート!$B:$Q,16,FALSE), VLOOKUP(B13,選択シート!$A:$Q, 17,FALSE))</f>
        <v>#N/A</v>
      </c>
    </row>
    <row r="14" spans="1:16" ht="29.25" customHeight="1" x14ac:dyDescent="0.15">
      <c r="B14" s="65">
        <f t="shared" si="0"/>
        <v>5</v>
      </c>
      <c r="C14" s="5">
        <v>5</v>
      </c>
      <c r="D14" s="72" t="e">
        <f>IF($B$2=0,VLOOKUP(B14,選択シート!$B:$P,12,FALSE), VLOOKUP(B14,選択シート!$A:$P, 13,FALSE))</f>
        <v>#N/A</v>
      </c>
      <c r="E14" s="37" t="e">
        <f>IF($B$2=0,VLOOKUP(B14,選択シート!$B:$Q,14,FALSE), VLOOKUP(B14,選択シート!$A:$Q, 15,FALSE))</f>
        <v>#N/A</v>
      </c>
      <c r="F14" s="36"/>
      <c r="G14" s="78" t="e">
        <f>IF($B$2=0,VLOOKUP(B14,選択シート!$B:$Q,16,FALSE), VLOOKUP(B14,選択シート!$A:$Q, 17,FALSE))</f>
        <v>#N/A</v>
      </c>
    </row>
    <row r="15" spans="1:16" ht="29.25" customHeight="1" x14ac:dyDescent="0.15">
      <c r="B15" s="65">
        <f t="shared" si="0"/>
        <v>6</v>
      </c>
      <c r="C15" s="5">
        <v>6</v>
      </c>
      <c r="D15" s="72" t="e">
        <f>IF($B$2=0,VLOOKUP(B15,選択シート!$B:$P,12,FALSE), VLOOKUP(B15,選択シート!$A:$P, 13,FALSE))</f>
        <v>#N/A</v>
      </c>
      <c r="E15" s="37" t="e">
        <f>IF($B$2=0,VLOOKUP(B15,選択シート!$B:$Q,14,FALSE), VLOOKUP(B15,選択シート!$A:$Q, 15,FALSE))</f>
        <v>#N/A</v>
      </c>
      <c r="F15" s="36"/>
      <c r="G15" s="78" t="e">
        <f>IF($B$2=0,VLOOKUP(B15,選択シート!$B:$Q,16,FALSE), VLOOKUP(B15,選択シート!$A:$Q, 17,FALSE))</f>
        <v>#N/A</v>
      </c>
    </row>
    <row r="16" spans="1:16" ht="29.25" customHeight="1" x14ac:dyDescent="0.15">
      <c r="B16" s="65">
        <f t="shared" si="0"/>
        <v>7</v>
      </c>
      <c r="C16" s="5">
        <v>7</v>
      </c>
      <c r="D16" s="72" t="e">
        <f>IF($B$2=0,VLOOKUP(B16,選択シート!$B:$P,12,FALSE), VLOOKUP(B16,選択シート!$A:$P, 13,FALSE))</f>
        <v>#N/A</v>
      </c>
      <c r="E16" s="37" t="e">
        <f>IF($B$2=0,VLOOKUP(B16,選択シート!$B:$Q,14,FALSE), VLOOKUP(B16,選択シート!$A:$Q, 15,FALSE))</f>
        <v>#N/A</v>
      </c>
      <c r="F16" s="36"/>
      <c r="G16" s="78" t="e">
        <f>IF($B$2=0,VLOOKUP(B16,選択シート!$B:$Q,16,FALSE), VLOOKUP(B16,選択シート!$A:$Q, 17,FALSE))</f>
        <v>#N/A</v>
      </c>
    </row>
    <row r="17" spans="2:16" ht="29.25" customHeight="1" x14ac:dyDescent="0.15">
      <c r="B17" s="65">
        <f t="shared" si="0"/>
        <v>8</v>
      </c>
      <c r="C17" s="5">
        <v>8</v>
      </c>
      <c r="D17" s="72" t="e">
        <f>IF($B$2=0,VLOOKUP(B17,選択シート!$B:$P,12,FALSE), VLOOKUP(B17,選択シート!$A:$P, 13,FALSE))</f>
        <v>#N/A</v>
      </c>
      <c r="E17" s="37" t="e">
        <f>IF($B$2=0,VLOOKUP(B17,選択シート!$B:$Q,14,FALSE), VLOOKUP(B17,選択シート!$A:$Q, 15,FALSE))</f>
        <v>#N/A</v>
      </c>
      <c r="F17" s="36"/>
      <c r="G17" s="78" t="e">
        <f>IF($B$2=0,VLOOKUP(B17,選択シート!$B:$Q,16,FALSE), VLOOKUP(B17,選択シート!$A:$Q, 17,FALSE))</f>
        <v>#N/A</v>
      </c>
    </row>
    <row r="18" spans="2:16" ht="29.25" customHeight="1" x14ac:dyDescent="0.15">
      <c r="B18" s="65">
        <f t="shared" si="0"/>
        <v>9</v>
      </c>
      <c r="C18" s="5">
        <v>9</v>
      </c>
      <c r="D18" s="72" t="e">
        <f>IF($B$2=0,VLOOKUP(B18,選択シート!$B:$P,12,FALSE), VLOOKUP(B18,選択シート!$A:$P, 13,FALSE))</f>
        <v>#N/A</v>
      </c>
      <c r="E18" s="37" t="e">
        <f>IF($B$2=0,VLOOKUP(B18,選択シート!$B:$Q,14,FALSE), VLOOKUP(B18,選択シート!$A:$Q, 15,FALSE))</f>
        <v>#N/A</v>
      </c>
      <c r="F18" s="36"/>
      <c r="G18" s="78" t="e">
        <f>IF($B$2=0,VLOOKUP(B18,選択シート!$B:$Q,16,FALSE), VLOOKUP(B18,選択シート!$A:$Q, 17,FALSE))</f>
        <v>#N/A</v>
      </c>
    </row>
    <row r="19" spans="2:16" ht="29.25" customHeight="1" x14ac:dyDescent="0.15">
      <c r="B19" s="65">
        <f t="shared" si="0"/>
        <v>10</v>
      </c>
      <c r="C19" s="5">
        <v>10</v>
      </c>
      <c r="D19" s="72" t="e">
        <f>IF($B$2=0,VLOOKUP(B19,選択シート!$B:$P,12,FALSE), VLOOKUP(B19,選択シート!$A:$P, 13,FALSE))</f>
        <v>#N/A</v>
      </c>
      <c r="E19" s="37" t="e">
        <f>IF($B$2=0,VLOOKUP(B19,選択シート!$B:$Q,14,FALSE), VLOOKUP(B19,選択シート!$A:$Q, 15,FALSE))</f>
        <v>#N/A</v>
      </c>
      <c r="F19" s="36"/>
      <c r="G19" s="78" t="e">
        <f>IF($B$2=0,VLOOKUP(B19,選択シート!$B:$Q,16,FALSE), VLOOKUP(B19,選択シート!$A:$Q, 17,FALSE))</f>
        <v>#N/A</v>
      </c>
    </row>
    <row r="20" spans="2:16" ht="29.25" customHeight="1" x14ac:dyDescent="0.15">
      <c r="B20" s="65">
        <f t="shared" ref="B20:B29" si="1">$C$6*1000+C20</f>
        <v>11</v>
      </c>
      <c r="C20" s="5">
        <v>11</v>
      </c>
      <c r="D20" s="72" t="e">
        <f>IF($B$2=0,VLOOKUP(B20,選択シート!$B:$P,12,FALSE), VLOOKUP(B20,選択シート!$A:$P, 13,FALSE))</f>
        <v>#N/A</v>
      </c>
      <c r="E20" s="36" t="e">
        <f>IF($B$2=0,VLOOKUP(B20,選択シート!$B:$Q,14,FALSE), VLOOKUP(B20,選択シート!$A:$Q, 15,FALSE))</f>
        <v>#N/A</v>
      </c>
      <c r="F20" s="36"/>
      <c r="G20" s="78" t="e">
        <f>IF($B$2=0,VLOOKUP(B20,選択シート!$B:$Q,16,FALSE), VLOOKUP(B20,選択シート!$A:$Q, 17,FALSE))</f>
        <v>#N/A</v>
      </c>
    </row>
    <row r="21" spans="2:16" ht="29.25" customHeight="1" x14ac:dyDescent="0.15">
      <c r="B21" s="65">
        <f t="shared" si="1"/>
        <v>12</v>
      </c>
      <c r="C21" s="5">
        <v>12</v>
      </c>
      <c r="D21" s="72" t="e">
        <f>IF($B$2=0,VLOOKUP(B21,選択シート!$B:$P,12,FALSE), VLOOKUP(B21,選択シート!$A:$P, 13,FALSE))</f>
        <v>#N/A</v>
      </c>
      <c r="E21" s="37" t="e">
        <f>IF($B$2=0,VLOOKUP(B21,選択シート!$B:$Q,14,FALSE), VLOOKUP(B21,選択シート!$A:$Q, 15,FALSE))</f>
        <v>#N/A</v>
      </c>
      <c r="F21" s="36"/>
      <c r="G21" s="78" t="e">
        <f>IF($B$2=0,VLOOKUP(B21,選択シート!$B:$Q,16,FALSE), VLOOKUP(B21,選択シート!$A:$Q, 17,FALSE))</f>
        <v>#N/A</v>
      </c>
    </row>
    <row r="22" spans="2:16" ht="29.25" customHeight="1" x14ac:dyDescent="0.15">
      <c r="B22" s="65">
        <f t="shared" si="1"/>
        <v>13</v>
      </c>
      <c r="C22" s="5">
        <v>13</v>
      </c>
      <c r="D22" s="72" t="e">
        <f>IF($B$2=0,VLOOKUP(B22,選択シート!$B:$P,12,FALSE), VLOOKUP(B22,選択シート!$A:$P, 13,FALSE))</f>
        <v>#N/A</v>
      </c>
      <c r="E22" s="37" t="e">
        <f>IF($B$2=0,VLOOKUP(B22,選択シート!$B:$Q,14,FALSE), VLOOKUP(B22,選択シート!$A:$Q, 15,FALSE))</f>
        <v>#N/A</v>
      </c>
      <c r="F22" s="36"/>
      <c r="G22" s="78" t="e">
        <f>IF($B$2=0,VLOOKUP(B22,選択シート!$B:$Q,16,FALSE), VLOOKUP(B22,選択シート!$A:$Q, 17,FALSE))</f>
        <v>#N/A</v>
      </c>
    </row>
    <row r="23" spans="2:16" ht="29.25" customHeight="1" x14ac:dyDescent="0.15">
      <c r="B23" s="65">
        <f t="shared" si="1"/>
        <v>14</v>
      </c>
      <c r="C23" s="5">
        <v>14</v>
      </c>
      <c r="D23" s="72" t="e">
        <f>IF($B$2=0,VLOOKUP(B23,選択シート!$B:$P,12,FALSE), VLOOKUP(B23,選択シート!$A:$P, 13,FALSE))</f>
        <v>#N/A</v>
      </c>
      <c r="E23" s="37" t="e">
        <f>IF($B$2=0,VLOOKUP(B23,選択シート!$B:$Q,14,FALSE), VLOOKUP(B23,選択シート!$A:$Q, 15,FALSE))</f>
        <v>#N/A</v>
      </c>
      <c r="F23" s="36"/>
      <c r="G23" s="78" t="e">
        <f>IF($B$2=0,VLOOKUP(B23,選択シート!$B:$Q,16,FALSE), VLOOKUP(B23,選択シート!$A:$Q, 17,FALSE))</f>
        <v>#N/A</v>
      </c>
    </row>
    <row r="24" spans="2:16" ht="29.25" customHeight="1" x14ac:dyDescent="0.15">
      <c r="B24" s="65">
        <f t="shared" si="1"/>
        <v>15</v>
      </c>
      <c r="C24" s="5">
        <v>15</v>
      </c>
      <c r="D24" s="72" t="e">
        <f>IF($B$2=0,VLOOKUP(B24,選択シート!$B:$P,12,FALSE), VLOOKUP(B24,選択シート!$A:$P, 13,FALSE))</f>
        <v>#N/A</v>
      </c>
      <c r="E24" s="37" t="e">
        <f>IF($B$2=0,VLOOKUP(B24,選択シート!$B:$Q,14,FALSE), VLOOKUP(B24,選択シート!$A:$Q, 15,FALSE))</f>
        <v>#N/A</v>
      </c>
      <c r="F24" s="36"/>
      <c r="G24" s="78" t="e">
        <f>IF($B$2=0,VLOOKUP(B24,選択シート!$B:$Q,16,FALSE), VLOOKUP(B24,選択シート!$A:$Q, 17,FALSE))</f>
        <v>#N/A</v>
      </c>
    </row>
    <row r="25" spans="2:16" ht="29.25" customHeight="1" x14ac:dyDescent="0.15">
      <c r="B25" s="65">
        <f t="shared" si="1"/>
        <v>16</v>
      </c>
      <c r="C25" s="5">
        <v>16</v>
      </c>
      <c r="D25" s="72" t="e">
        <f>IF($B$2=0,VLOOKUP(B25,選択シート!$B:$P,12,FALSE), VLOOKUP(B25,選択シート!$A:$P, 13,FALSE))</f>
        <v>#N/A</v>
      </c>
      <c r="E25" s="37" t="e">
        <f>IF($B$2=0,VLOOKUP(B25,選択シート!$B:$Q,14,FALSE), VLOOKUP(B25,選択シート!$A:$Q, 15,FALSE))</f>
        <v>#N/A</v>
      </c>
      <c r="F25" s="36"/>
      <c r="G25" s="78" t="e">
        <f>IF($B$2=0,VLOOKUP(B25,選択シート!$B:$Q,16,FALSE), VLOOKUP(B25,選択シート!$A:$Q, 17,FALSE))</f>
        <v>#N/A</v>
      </c>
    </row>
    <row r="26" spans="2:16" ht="29.25" customHeight="1" x14ac:dyDescent="0.15">
      <c r="B26" s="65">
        <f t="shared" si="1"/>
        <v>17</v>
      </c>
      <c r="C26" s="5">
        <v>17</v>
      </c>
      <c r="D26" s="72" t="e">
        <f>IF($B$2=0,VLOOKUP(B26,選択シート!$B:$P,12,FALSE), VLOOKUP(B26,選択シート!$A:$P, 13,FALSE))</f>
        <v>#N/A</v>
      </c>
      <c r="E26" s="37" t="e">
        <f>IF($B$2=0,VLOOKUP(B26,選択シート!$B:$Q,14,FALSE), VLOOKUP(B26,選択シート!$A:$Q, 15,FALSE))</f>
        <v>#N/A</v>
      </c>
      <c r="F26" s="36"/>
      <c r="G26" s="78" t="e">
        <f>IF($B$2=0,VLOOKUP(B26,選択シート!$B:$Q,16,FALSE), VLOOKUP(B26,選択シート!$A:$Q, 17,FALSE))</f>
        <v>#N/A</v>
      </c>
    </row>
    <row r="27" spans="2:16" ht="29.25" customHeight="1" x14ac:dyDescent="0.15">
      <c r="B27" s="65">
        <f t="shared" si="1"/>
        <v>18</v>
      </c>
      <c r="C27" s="5">
        <v>18</v>
      </c>
      <c r="D27" s="72" t="e">
        <f>IF($B$2=0,VLOOKUP(B27,選択シート!$B:$P,12,FALSE), VLOOKUP(B27,選択シート!$A:$P, 13,FALSE))</f>
        <v>#N/A</v>
      </c>
      <c r="E27" s="37" t="e">
        <f>IF($B$2=0,VLOOKUP(B27,選択シート!$B:$Q,14,FALSE), VLOOKUP(B27,選択シート!$A:$Q, 15,FALSE))</f>
        <v>#N/A</v>
      </c>
      <c r="F27" s="36"/>
      <c r="G27" s="78" t="e">
        <f>IF($B$2=0,VLOOKUP(B27,選択シート!$B:$Q,16,FALSE), VLOOKUP(B27,選択シート!$A:$Q, 17,FALSE))</f>
        <v>#N/A</v>
      </c>
    </row>
    <row r="28" spans="2:16" ht="29.25" customHeight="1" x14ac:dyDescent="0.15">
      <c r="B28" s="65">
        <f t="shared" si="1"/>
        <v>19</v>
      </c>
      <c r="C28" s="5">
        <v>19</v>
      </c>
      <c r="D28" s="72" t="e">
        <f>IF($B$2=0,VLOOKUP(B28,選択シート!$B:$P,12,FALSE), VLOOKUP(B28,選択シート!$A:$P, 13,FALSE))</f>
        <v>#N/A</v>
      </c>
      <c r="E28" s="37" t="e">
        <f>IF($B$2=0,VLOOKUP(B28,選択シート!$B:$Q,14,FALSE), VLOOKUP(B28,選択シート!$A:$Q, 15,FALSE))</f>
        <v>#N/A</v>
      </c>
      <c r="F28" s="36"/>
      <c r="G28" s="78" t="e">
        <f>IF($B$2=0,VLOOKUP(B28,選択シート!$B:$Q,16,FALSE), VLOOKUP(B28,選択シート!$A:$Q, 17,FALSE))</f>
        <v>#N/A</v>
      </c>
    </row>
    <row r="29" spans="2:16" ht="29.25" customHeight="1" x14ac:dyDescent="0.15">
      <c r="B29" s="65">
        <f t="shared" si="1"/>
        <v>20</v>
      </c>
      <c r="C29" s="5">
        <v>20</v>
      </c>
      <c r="D29" s="72" t="e">
        <f>IF($B$2=0,VLOOKUP(B29,選択シート!$B:$P,12,FALSE), VLOOKUP(B29,選択シート!$A:$P, 13,FALSE))</f>
        <v>#N/A</v>
      </c>
      <c r="E29" s="37" t="e">
        <f>IF($B$2=0,VLOOKUP(B29,選択シート!$B:$Q,14,FALSE), VLOOKUP(B29,選択シート!$A:$Q, 15,FALSE))</f>
        <v>#N/A</v>
      </c>
      <c r="F29" s="36"/>
      <c r="G29" s="78" t="e">
        <f>IF($B$2=0,VLOOKUP(B29,選択シート!$B:$Q,16,FALSE), VLOOKUP(B29,選択シート!$A:$Q, 17,FALSE))</f>
        <v>#N/A</v>
      </c>
    </row>
    <row r="30" spans="2:16" ht="21.75" customHeight="1" x14ac:dyDescent="0.15">
      <c r="C30" s="39"/>
      <c r="D30" s="40"/>
      <c r="E30" s="40"/>
      <c r="F30" s="39"/>
      <c r="G30" s="41"/>
    </row>
    <row r="31" spans="2:16" ht="13.5" customHeight="1" x14ac:dyDescent="0.15">
      <c r="B31" s="3"/>
      <c r="C31" s="42"/>
      <c r="D31" s="42"/>
      <c r="E31" s="42"/>
      <c r="F31" s="85" t="s">
        <v>518</v>
      </c>
      <c r="G31" s="86" t="s">
        <v>519</v>
      </c>
      <c r="H31" s="32"/>
      <c r="I31" s="32"/>
      <c r="J31" s="32"/>
      <c r="K31" s="32"/>
      <c r="L31" s="32"/>
      <c r="M31" s="32"/>
      <c r="N31" s="32"/>
      <c r="O31" s="32"/>
      <c r="P31" s="32"/>
    </row>
    <row r="32" spans="2:16" ht="19.5" customHeight="1" x14ac:dyDescent="0.15">
      <c r="B32" s="4"/>
      <c r="C32" s="54" t="s">
        <v>13</v>
      </c>
      <c r="D32" s="152" t="s">
        <v>18</v>
      </c>
      <c r="E32" s="45"/>
      <c r="F32" s="145"/>
      <c r="G32" s="146"/>
    </row>
    <row r="33" spans="2:7" ht="19.5" customHeight="1" x14ac:dyDescent="0.15">
      <c r="B33" s="25"/>
      <c r="C33" s="43">
        <f>C6</f>
        <v>0</v>
      </c>
      <c r="D33" s="143"/>
      <c r="E33" s="56"/>
      <c r="F33" s="147"/>
      <c r="G33" s="148"/>
    </row>
    <row r="34" spans="2:7" ht="19.5" customHeight="1" x14ac:dyDescent="0.15">
      <c r="B34" s="24"/>
      <c r="C34" s="44" t="s">
        <v>14</v>
      </c>
      <c r="D34" s="144"/>
      <c r="E34" s="57"/>
      <c r="F34" s="149"/>
      <c r="G34" s="150"/>
    </row>
    <row r="35" spans="2:7" ht="13.5" customHeight="1" x14ac:dyDescent="0.15">
      <c r="B35" s="51"/>
      <c r="C35" s="50"/>
      <c r="D35" s="45"/>
      <c r="E35" s="56"/>
      <c r="F35" s="153"/>
      <c r="G35" s="153"/>
    </row>
    <row r="36" spans="2:7" ht="12.75" customHeight="1" x14ac:dyDescent="0.15">
      <c r="B36" s="24"/>
      <c r="C36" s="46"/>
      <c r="D36" s="55" t="s">
        <v>15</v>
      </c>
      <c r="E36" s="120" t="s">
        <v>16</v>
      </c>
      <c r="F36" s="121"/>
      <c r="G36" s="122"/>
    </row>
    <row r="37" spans="2:7" ht="29.25" customHeight="1" x14ac:dyDescent="0.15">
      <c r="B37" s="65">
        <f t="shared" ref="B37:B46" si="2">$C$6*1000+C37</f>
        <v>1</v>
      </c>
      <c r="C37" s="47">
        <v>1</v>
      </c>
      <c r="D37" s="73" t="e">
        <f>IF($B$2=0,VLOOKUP(B37,選択シート!$B:$P,12,FALSE), VLOOKUP(B37,選択シート!$A:$P, 13,FALSE))</f>
        <v>#N/A</v>
      </c>
      <c r="E37" s="74" t="e">
        <f>IF($B$2=0,VLOOKUP(B37,選択シート!$B:$Q,14,FALSE), VLOOKUP(B37,選択シート!$A:$Q, 15,FALSE))</f>
        <v>#N/A</v>
      </c>
      <c r="F37" s="75" t="e">
        <f>IF($B$2=0,VLOOKUP(B37,選択シート!$B:$Q,15,FALSE), VLOOKUP(B37,選択シート!$A:$Q, 16,FALSE))</f>
        <v>#N/A</v>
      </c>
      <c r="G37" s="77" t="e">
        <f>IF($B$2=0,VLOOKUP(B37,選択シート!$B:$Q,16,FALSE), VLOOKUP(B37,選択シート!$A:$Q, 17,FALSE))</f>
        <v>#N/A</v>
      </c>
    </row>
    <row r="38" spans="2:7" ht="29.25" customHeight="1" x14ac:dyDescent="0.15">
      <c r="B38" s="65">
        <f t="shared" si="2"/>
        <v>2</v>
      </c>
      <c r="C38" s="48">
        <v>2</v>
      </c>
      <c r="D38" s="73" t="e">
        <f>IF($B$2=0,VLOOKUP(B38,選択シート!$B:$P,12,FALSE), VLOOKUP(B38,選択シート!$A:$P, 13,FALSE))</f>
        <v>#N/A</v>
      </c>
      <c r="E38" s="76" t="e">
        <f>IF($B$2=0,VLOOKUP(B38,選択シート!$B:$Q,14,FALSE), VLOOKUP(B38,選択シート!$A:$Q, 15,FALSE))</f>
        <v>#N/A</v>
      </c>
      <c r="F38" s="75" t="e">
        <f>IF($B$2=0,VLOOKUP(B38,選択シート!$B:$Q,15,FALSE), VLOOKUP(B38,選択シート!$A:$Q, 16,FALSE))</f>
        <v>#N/A</v>
      </c>
      <c r="G38" s="77" t="e">
        <f>IF($B$2=0,VLOOKUP(B38,選択シート!$B:$Q,16,FALSE), VLOOKUP(B38,選択シート!$A:$Q, 17,FALSE))</f>
        <v>#N/A</v>
      </c>
    </row>
    <row r="39" spans="2:7" ht="29.25" customHeight="1" x14ac:dyDescent="0.15">
      <c r="B39" s="65">
        <f t="shared" si="2"/>
        <v>3</v>
      </c>
      <c r="C39" s="48">
        <v>3</v>
      </c>
      <c r="D39" s="73" t="e">
        <f>IF($B$2=0,VLOOKUP(B39,選択シート!$B:$P,12,FALSE), VLOOKUP(B39,選択シート!$A:$P, 13,FALSE))</f>
        <v>#N/A</v>
      </c>
      <c r="E39" s="76" t="e">
        <f>IF($B$2=0,VLOOKUP(B39,選択シート!$B:$Q,14,FALSE), VLOOKUP(B39,選択シート!$A:$Q, 15,FALSE))</f>
        <v>#N/A</v>
      </c>
      <c r="F39" s="75" t="e">
        <f>IF($B$2=0,VLOOKUP(B39,選択シート!$B:$Q,15,FALSE), VLOOKUP(B39,選択シート!$A:$Q, 16,FALSE))</f>
        <v>#N/A</v>
      </c>
      <c r="G39" s="77" t="e">
        <f>IF($B$2=0,VLOOKUP(B39,選択シート!$B:$Q,16,FALSE), VLOOKUP(B39,選択シート!$A:$Q, 17,FALSE))</f>
        <v>#N/A</v>
      </c>
    </row>
    <row r="40" spans="2:7" ht="29.25" customHeight="1" x14ac:dyDescent="0.15">
      <c r="B40" s="65">
        <f t="shared" si="2"/>
        <v>4</v>
      </c>
      <c r="C40" s="48">
        <v>4</v>
      </c>
      <c r="D40" s="73" t="e">
        <f>IF($B$2=0,VLOOKUP(B40,選択シート!$B:$P,12,FALSE), VLOOKUP(B40,選択シート!$A:$P, 13,FALSE))</f>
        <v>#N/A</v>
      </c>
      <c r="E40" s="76" t="e">
        <f>IF($B$2=0,VLOOKUP(B40,選択シート!$B:$Q,14,FALSE), VLOOKUP(B40,選択シート!$A:$Q, 15,FALSE))</f>
        <v>#N/A</v>
      </c>
      <c r="F40" s="75" t="e">
        <f>IF($B$2=0,VLOOKUP(B40,選択シート!$B:$Q,15,FALSE), VLOOKUP(B40,選択シート!$A:$Q, 16,FALSE))</f>
        <v>#N/A</v>
      </c>
      <c r="G40" s="77" t="e">
        <f>IF($B$2=0,VLOOKUP(B40,選択シート!$B:$Q,16,FALSE), VLOOKUP(B40,選択シート!$A:$Q, 17,FALSE))</f>
        <v>#N/A</v>
      </c>
    </row>
    <row r="41" spans="2:7" ht="29.25" customHeight="1" x14ac:dyDescent="0.15">
      <c r="B41" s="65">
        <f t="shared" si="2"/>
        <v>5</v>
      </c>
      <c r="C41" s="48">
        <v>5</v>
      </c>
      <c r="D41" s="73" t="e">
        <f>IF($B$2=0,VLOOKUP(B41,選択シート!$B:$P,12,FALSE), VLOOKUP(B41,選択シート!$A:$P, 13,FALSE))</f>
        <v>#N/A</v>
      </c>
      <c r="E41" s="76" t="e">
        <f>IF($B$2=0,VLOOKUP(B41,選択シート!$B:$Q,14,FALSE), VLOOKUP(B41,選択シート!$A:$Q, 15,FALSE))</f>
        <v>#N/A</v>
      </c>
      <c r="F41" s="75" t="e">
        <f>IF($B$2=0,VLOOKUP(B41,選択シート!$B:$Q,15,FALSE), VLOOKUP(B41,選択シート!$A:$Q, 16,FALSE))</f>
        <v>#N/A</v>
      </c>
      <c r="G41" s="77" t="e">
        <f>IF($B$2=0,VLOOKUP(B41,選択シート!$B:$Q,16,FALSE), VLOOKUP(B41,選択シート!$A:$Q, 17,FALSE))</f>
        <v>#N/A</v>
      </c>
    </row>
    <row r="42" spans="2:7" ht="29.25" customHeight="1" x14ac:dyDescent="0.15">
      <c r="B42" s="65">
        <f t="shared" si="2"/>
        <v>6</v>
      </c>
      <c r="C42" s="48">
        <v>6</v>
      </c>
      <c r="D42" s="73" t="e">
        <f>IF($B$2=0,VLOOKUP(B42,選択シート!$B:$P,12,FALSE), VLOOKUP(B42,選択シート!$A:$P, 13,FALSE))</f>
        <v>#N/A</v>
      </c>
      <c r="E42" s="76" t="e">
        <f>IF($B$2=0,VLOOKUP(B42,選択シート!$B:$Q,14,FALSE), VLOOKUP(B42,選択シート!$A:$Q, 15,FALSE))</f>
        <v>#N/A</v>
      </c>
      <c r="F42" s="75" t="e">
        <f>IF($B$2=0,VLOOKUP(B42,選択シート!$B:$Q,15,FALSE), VLOOKUP(B42,選択シート!$A:$Q, 16,FALSE))</f>
        <v>#N/A</v>
      </c>
      <c r="G42" s="77" t="e">
        <f>IF($B$2=0,VLOOKUP(B42,選択シート!$B:$Q,16,FALSE), VLOOKUP(B42,選択シート!$A:$Q, 17,FALSE))</f>
        <v>#N/A</v>
      </c>
    </row>
    <row r="43" spans="2:7" ht="29.25" customHeight="1" x14ac:dyDescent="0.15">
      <c r="B43" s="65">
        <f t="shared" si="2"/>
        <v>7</v>
      </c>
      <c r="C43" s="48">
        <v>7</v>
      </c>
      <c r="D43" s="73" t="e">
        <f>IF($B$2=0,VLOOKUP(B43,選択シート!$B:$P,12,FALSE), VLOOKUP(B43,選択シート!$A:$P, 13,FALSE))</f>
        <v>#N/A</v>
      </c>
      <c r="E43" s="76" t="e">
        <f>IF($B$2=0,VLOOKUP(B43,選択シート!$B:$Q,14,FALSE), VLOOKUP(B43,選択シート!$A:$Q, 15,FALSE))</f>
        <v>#N/A</v>
      </c>
      <c r="F43" s="75" t="e">
        <f>IF($B$2=0,VLOOKUP(B43,選択シート!$B:$Q,15,FALSE), VLOOKUP(B43,選択シート!$A:$Q, 16,FALSE))</f>
        <v>#N/A</v>
      </c>
      <c r="G43" s="77" t="e">
        <f>IF($B$2=0,VLOOKUP(B43,選択シート!$B:$Q,16,FALSE), VLOOKUP(B43,選択シート!$A:$Q, 17,FALSE))</f>
        <v>#N/A</v>
      </c>
    </row>
    <row r="44" spans="2:7" ht="29.25" customHeight="1" x14ac:dyDescent="0.15">
      <c r="B44" s="65">
        <f t="shared" si="2"/>
        <v>8</v>
      </c>
      <c r="C44" s="48">
        <v>8</v>
      </c>
      <c r="D44" s="73" t="e">
        <f>IF($B$2=0,VLOOKUP(B44,選択シート!$B:$P,12,FALSE), VLOOKUP(B44,選択シート!$A:$P, 13,FALSE))</f>
        <v>#N/A</v>
      </c>
      <c r="E44" s="76" t="e">
        <f>IF($B$2=0,VLOOKUP(B44,選択シート!$B:$Q,14,FALSE), VLOOKUP(B44,選択シート!$A:$Q, 15,FALSE))</f>
        <v>#N/A</v>
      </c>
      <c r="F44" s="75" t="e">
        <f>IF($B$2=0,VLOOKUP(B44,選択シート!$B:$Q,15,FALSE), VLOOKUP(B44,選択シート!$A:$Q, 16,FALSE))</f>
        <v>#N/A</v>
      </c>
      <c r="G44" s="77" t="e">
        <f>IF($B$2=0,VLOOKUP(B44,選択シート!$B:$Q,16,FALSE), VLOOKUP(B44,選択シート!$A:$Q, 17,FALSE))</f>
        <v>#N/A</v>
      </c>
    </row>
    <row r="45" spans="2:7" ht="29.25" customHeight="1" x14ac:dyDescent="0.15">
      <c r="B45" s="65">
        <f t="shared" si="2"/>
        <v>9</v>
      </c>
      <c r="C45" s="48">
        <v>9</v>
      </c>
      <c r="D45" s="73" t="e">
        <f>IF($B$2=0,VLOOKUP(B45,選択シート!$B:$P,12,FALSE), VLOOKUP(B45,選択シート!$A:$P, 13,FALSE))</f>
        <v>#N/A</v>
      </c>
      <c r="E45" s="76" t="e">
        <f>IF($B$2=0,VLOOKUP(B45,選択シート!$B:$Q,14,FALSE), VLOOKUP(B45,選択シート!$A:$Q, 15,FALSE))</f>
        <v>#N/A</v>
      </c>
      <c r="F45" s="75" t="e">
        <f>IF($B$2=0,VLOOKUP(B45,選択シート!$B:$Q,15,FALSE), VLOOKUP(B45,選択シート!$A:$Q, 16,FALSE))</f>
        <v>#N/A</v>
      </c>
      <c r="G45" s="77" t="e">
        <f>IF($B$2=0,VLOOKUP(B45,選択シート!$B:$Q,16,FALSE), VLOOKUP(B45,選択シート!$A:$Q, 17,FALSE))</f>
        <v>#N/A</v>
      </c>
    </row>
    <row r="46" spans="2:7" ht="29.25" customHeight="1" x14ac:dyDescent="0.15">
      <c r="B46" s="65">
        <f t="shared" si="2"/>
        <v>10</v>
      </c>
      <c r="C46" s="48">
        <v>10</v>
      </c>
      <c r="D46" s="73" t="e">
        <f>IF($B$2=0,VLOOKUP(B46,選択シート!$B:$P,12,FALSE), VLOOKUP(B46,選択シート!$A:$P, 13,FALSE))</f>
        <v>#N/A</v>
      </c>
      <c r="E46" s="76" t="e">
        <f>IF($B$2=0,VLOOKUP(B46,選択シート!$B:$Q,14,FALSE), VLOOKUP(B46,選択シート!$A:$Q, 15,FALSE))</f>
        <v>#N/A</v>
      </c>
      <c r="F46" s="75" t="e">
        <f>IF($B$2=0,VLOOKUP(B46,選択シート!$B:$Q,15,FALSE), VLOOKUP(B46,選択シート!$A:$Q, 16,FALSE))</f>
        <v>#N/A</v>
      </c>
      <c r="G46" s="77" t="e">
        <f>IF($B$2=0,VLOOKUP(B46,選択シート!$B:$Q,16,FALSE), VLOOKUP(B46,選択シート!$A:$Q, 17,FALSE))</f>
        <v>#N/A</v>
      </c>
    </row>
    <row r="47" spans="2:7" ht="29.25" customHeight="1" x14ac:dyDescent="0.15">
      <c r="B47" s="65">
        <f t="shared" ref="B47:B56" si="3">$C$6*1000+C47</f>
        <v>11</v>
      </c>
      <c r="C47" s="48">
        <v>11</v>
      </c>
      <c r="D47" s="73" t="e">
        <f>IF($B$2=0,VLOOKUP(B47,選択シート!$B:$P,12,FALSE), VLOOKUP(B47,選択シート!$A:$P, 13,FALSE))</f>
        <v>#N/A</v>
      </c>
      <c r="E47" s="74" t="e">
        <f>IF($B$2=0,VLOOKUP(B47,選択シート!$B:$Q,14,FALSE), VLOOKUP(B47,選択シート!$A:$Q, 15,FALSE))</f>
        <v>#N/A</v>
      </c>
      <c r="F47" s="75" t="e">
        <f>IF($B$2=0,VLOOKUP(B47,選択シート!$B:$Q,15,FALSE), VLOOKUP(B47,選択シート!$A:$Q, 16,FALSE))</f>
        <v>#N/A</v>
      </c>
      <c r="G47" s="77" t="e">
        <f>IF($B$2=0,VLOOKUP(B47,選択シート!$B:$Q,16,FALSE), VLOOKUP(B47,選択シート!$A:$Q, 17,FALSE))</f>
        <v>#N/A</v>
      </c>
    </row>
    <row r="48" spans="2:7" ht="29.25" customHeight="1" x14ac:dyDescent="0.15">
      <c r="B48" s="65">
        <f t="shared" si="3"/>
        <v>12</v>
      </c>
      <c r="C48" s="48">
        <v>12</v>
      </c>
      <c r="D48" s="73" t="e">
        <f>IF($B$2=0,VLOOKUP(B48,選択シート!$B:$P,12,FALSE), VLOOKUP(B48,選択シート!$A:$P, 13,FALSE))</f>
        <v>#N/A</v>
      </c>
      <c r="E48" s="76" t="e">
        <f>IF($B$2=0,VLOOKUP(B48,選択シート!$B:$Q,14,FALSE), VLOOKUP(B48,選択シート!$A:$Q, 15,FALSE))</f>
        <v>#N/A</v>
      </c>
      <c r="F48" s="75" t="e">
        <f>IF($B$2=0,VLOOKUP(B48,選択シート!$B:$Q,15,FALSE), VLOOKUP(B48,選択シート!$A:$Q, 16,FALSE))</f>
        <v>#N/A</v>
      </c>
      <c r="G48" s="77" t="e">
        <f>IF($B$2=0,VLOOKUP(B48,選択シート!$B:$Q,16,FALSE), VLOOKUP(B48,選択シート!$A:$Q, 17,FALSE))</f>
        <v>#N/A</v>
      </c>
    </row>
    <row r="49" spans="2:7" ht="29.25" customHeight="1" x14ac:dyDescent="0.15">
      <c r="B49" s="65">
        <f t="shared" si="3"/>
        <v>13</v>
      </c>
      <c r="C49" s="48">
        <v>13</v>
      </c>
      <c r="D49" s="73" t="e">
        <f>IF($B$2=0,VLOOKUP(B49,選択シート!$B:$P,12,FALSE), VLOOKUP(B49,選択シート!$A:$P, 13,FALSE))</f>
        <v>#N/A</v>
      </c>
      <c r="E49" s="76" t="e">
        <f>IF($B$2=0,VLOOKUP(B49,選択シート!$B:$Q,14,FALSE), VLOOKUP(B49,選択シート!$A:$Q, 15,FALSE))</f>
        <v>#N/A</v>
      </c>
      <c r="F49" s="75" t="e">
        <f>IF($B$2=0,VLOOKUP(B49,選択シート!$B:$Q,15,FALSE), VLOOKUP(B49,選択シート!$A:$Q, 16,FALSE))</f>
        <v>#N/A</v>
      </c>
      <c r="G49" s="77" t="e">
        <f>IF($B$2=0,VLOOKUP(B49,選択シート!$B:$Q,16,FALSE), VLOOKUP(B49,選択シート!$A:$Q, 17,FALSE))</f>
        <v>#N/A</v>
      </c>
    </row>
    <row r="50" spans="2:7" ht="29.25" customHeight="1" x14ac:dyDescent="0.15">
      <c r="B50" s="65">
        <f t="shared" si="3"/>
        <v>14</v>
      </c>
      <c r="C50" s="48">
        <v>14</v>
      </c>
      <c r="D50" s="73" t="e">
        <f>IF($B$2=0,VLOOKUP(B50,選択シート!$B:$P,12,FALSE), VLOOKUP(B50,選択シート!$A:$P, 13,FALSE))</f>
        <v>#N/A</v>
      </c>
      <c r="E50" s="76" t="e">
        <f>IF($B$2=0,VLOOKUP(B50,選択シート!$B:$Q,14,FALSE), VLOOKUP(B50,選択シート!$A:$Q, 15,FALSE))</f>
        <v>#N/A</v>
      </c>
      <c r="F50" s="75" t="e">
        <f>IF($B$2=0,VLOOKUP(B50,選択シート!$B:$Q,15,FALSE), VLOOKUP(B50,選択シート!$A:$Q, 16,FALSE))</f>
        <v>#N/A</v>
      </c>
      <c r="G50" s="77" t="e">
        <f>IF($B$2=0,VLOOKUP(B50,選択シート!$B:$Q,16,FALSE), VLOOKUP(B50,選択シート!$A:$Q, 17,FALSE))</f>
        <v>#N/A</v>
      </c>
    </row>
    <row r="51" spans="2:7" ht="29.25" customHeight="1" x14ac:dyDescent="0.15">
      <c r="B51" s="65">
        <f t="shared" si="3"/>
        <v>15</v>
      </c>
      <c r="C51" s="48">
        <v>15</v>
      </c>
      <c r="D51" s="73" t="e">
        <f>IF($B$2=0,VLOOKUP(B51,選択シート!$B:$P,12,FALSE), VLOOKUP(B51,選択シート!$A:$P, 13,FALSE))</f>
        <v>#N/A</v>
      </c>
      <c r="E51" s="76" t="e">
        <f>IF($B$2=0,VLOOKUP(B51,選択シート!$B:$Q,14,FALSE), VLOOKUP(B51,選択シート!$A:$Q, 15,FALSE))</f>
        <v>#N/A</v>
      </c>
      <c r="F51" s="75" t="e">
        <f>IF($B$2=0,VLOOKUP(B51,選択シート!$B:$Q,15,FALSE), VLOOKUP(B51,選択シート!$A:$Q, 16,FALSE))</f>
        <v>#N/A</v>
      </c>
      <c r="G51" s="77" t="e">
        <f>IF($B$2=0,VLOOKUP(B51,選択シート!$B:$Q,16,FALSE), VLOOKUP(B51,選択シート!$A:$Q, 17,FALSE))</f>
        <v>#N/A</v>
      </c>
    </row>
    <row r="52" spans="2:7" ht="29.25" customHeight="1" x14ac:dyDescent="0.15">
      <c r="B52" s="65">
        <f t="shared" si="3"/>
        <v>16</v>
      </c>
      <c r="C52" s="48">
        <v>16</v>
      </c>
      <c r="D52" s="73" t="e">
        <f>IF($B$2=0,VLOOKUP(B52,選択シート!$B:$P,12,FALSE), VLOOKUP(B52,選択シート!$A:$P, 13,FALSE))</f>
        <v>#N/A</v>
      </c>
      <c r="E52" s="76" t="e">
        <f>IF($B$2=0,VLOOKUP(B52,選択シート!$B:$Q,14,FALSE), VLOOKUP(B52,選択シート!$A:$Q, 15,FALSE))</f>
        <v>#N/A</v>
      </c>
      <c r="F52" s="75" t="e">
        <f>IF($B$2=0,VLOOKUP(B52,選択シート!$B:$Q,15,FALSE), VLOOKUP(B52,選択シート!$A:$Q, 16,FALSE))</f>
        <v>#N/A</v>
      </c>
      <c r="G52" s="77" t="e">
        <f>IF($B$2=0,VLOOKUP(B52,選択シート!$B:$Q,16,FALSE), VLOOKUP(B52,選択シート!$A:$Q, 17,FALSE))</f>
        <v>#N/A</v>
      </c>
    </row>
    <row r="53" spans="2:7" ht="29.25" customHeight="1" x14ac:dyDescent="0.15">
      <c r="B53" s="65">
        <f t="shared" si="3"/>
        <v>17</v>
      </c>
      <c r="C53" s="48">
        <v>17</v>
      </c>
      <c r="D53" s="73" t="e">
        <f>IF($B$2=0,VLOOKUP(B53,選択シート!$B:$P,12,FALSE), VLOOKUP(B53,選択シート!$A:$P, 13,FALSE))</f>
        <v>#N/A</v>
      </c>
      <c r="E53" s="76" t="e">
        <f>IF($B$2=0,VLOOKUP(B53,選択シート!$B:$Q,14,FALSE), VLOOKUP(B53,選択シート!$A:$Q, 15,FALSE))</f>
        <v>#N/A</v>
      </c>
      <c r="F53" s="75" t="e">
        <f>IF($B$2=0,VLOOKUP(B53,選択シート!$B:$Q,15,FALSE), VLOOKUP(B53,選択シート!$A:$Q, 16,FALSE))</f>
        <v>#N/A</v>
      </c>
      <c r="G53" s="77" t="e">
        <f>IF($B$2=0,VLOOKUP(B53,選択シート!$B:$Q,16,FALSE), VLOOKUP(B53,選択シート!$A:$Q, 17,FALSE))</f>
        <v>#N/A</v>
      </c>
    </row>
    <row r="54" spans="2:7" ht="29.25" customHeight="1" x14ac:dyDescent="0.15">
      <c r="B54" s="65">
        <f t="shared" si="3"/>
        <v>18</v>
      </c>
      <c r="C54" s="48">
        <v>18</v>
      </c>
      <c r="D54" s="73" t="e">
        <f>IF($B$2=0,VLOOKUP(B54,選択シート!$B:$P,12,FALSE), VLOOKUP(B54,選択シート!$A:$P, 13,FALSE))</f>
        <v>#N/A</v>
      </c>
      <c r="E54" s="76" t="e">
        <f>IF($B$2=0,VLOOKUP(B54,選択シート!$B:$Q,14,FALSE), VLOOKUP(B54,選択シート!$A:$Q, 15,FALSE))</f>
        <v>#N/A</v>
      </c>
      <c r="F54" s="75" t="e">
        <f>IF($B$2=0,VLOOKUP(B54,選択シート!$B:$Q,15,FALSE), VLOOKUP(B54,選択シート!$A:$Q, 16,FALSE))</f>
        <v>#N/A</v>
      </c>
      <c r="G54" s="77" t="e">
        <f>IF($B$2=0,VLOOKUP(B54,選択シート!$B:$Q,16,FALSE), VLOOKUP(B54,選択シート!$A:$Q, 17,FALSE))</f>
        <v>#N/A</v>
      </c>
    </row>
    <row r="55" spans="2:7" ht="29.25" customHeight="1" x14ac:dyDescent="0.15">
      <c r="B55" s="65">
        <f t="shared" si="3"/>
        <v>19</v>
      </c>
      <c r="C55" s="48">
        <v>19</v>
      </c>
      <c r="D55" s="73" t="e">
        <f>IF($B$2=0,VLOOKUP(B55,選択シート!$B:$P,12,FALSE), VLOOKUP(B55,選択シート!$A:$P, 13,FALSE))</f>
        <v>#N/A</v>
      </c>
      <c r="E55" s="76" t="e">
        <f>IF($B$2=0,VLOOKUP(B55,選択シート!$B:$Q,14,FALSE), VLOOKUP(B55,選択シート!$A:$Q, 15,FALSE))</f>
        <v>#N/A</v>
      </c>
      <c r="F55" s="75" t="e">
        <f>IF($B$2=0,VLOOKUP(B55,選択シート!$B:$Q,15,FALSE), VLOOKUP(B55,選択シート!$A:$Q, 16,FALSE))</f>
        <v>#N/A</v>
      </c>
      <c r="G55" s="77" t="e">
        <f>IF($B$2=0,VLOOKUP(B55,選択シート!$B:$Q,16,FALSE), VLOOKUP(B55,選択シート!$A:$Q, 17,FALSE))</f>
        <v>#N/A</v>
      </c>
    </row>
    <row r="56" spans="2:7" ht="29.25" customHeight="1" x14ac:dyDescent="0.15">
      <c r="B56" s="65">
        <f t="shared" si="3"/>
        <v>20</v>
      </c>
      <c r="C56" s="48">
        <v>20</v>
      </c>
      <c r="D56" s="73" t="e">
        <f>IF($B$2=0,VLOOKUP(B56,選択シート!$B:$P,12,FALSE), VLOOKUP(B56,選択シート!$A:$P, 13,FALSE))</f>
        <v>#N/A</v>
      </c>
      <c r="E56" s="76" t="e">
        <f>IF($B$2=0,VLOOKUP(B56,選択シート!$B:$Q,14,FALSE), VLOOKUP(B56,選択シート!$A:$Q, 15,FALSE))</f>
        <v>#N/A</v>
      </c>
      <c r="F56" s="75" t="e">
        <f>IF($B$2=0,VLOOKUP(B56,選択シート!$B:$Q,15,FALSE), VLOOKUP(B56,選択シート!$A:$Q, 16,FALSE))</f>
        <v>#N/A</v>
      </c>
      <c r="G56" s="77"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2021-01-26T02:39:23Z</dcterms:created>
  <dcterms:modified xsi:type="dcterms:W3CDTF">2021-05-14T01:12:16Z</dcterms:modified>
</cp:coreProperties>
</file>