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activeTab="1"/>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選択シート!$C$1:$P$344</definedName>
    <definedName name="_xlnm.Print_Titles" localSheetId="1">選択シート!$10:$10</definedName>
  </definedNames>
  <calcPr calcId="162913"/>
</workbook>
</file>

<file path=xl/calcChain.xml><?xml version="1.0" encoding="utf-8"?>
<calcChain xmlns="http://schemas.openxmlformats.org/spreadsheetml/2006/main">
  <c r="B343" i="1" l="1"/>
  <c r="B344" i="1"/>
  <c r="F344" i="1"/>
  <c r="E344" i="1"/>
  <c r="F343" i="1"/>
  <c r="E343" i="1"/>
  <c r="G344" i="1" l="1"/>
  <c r="G343" i="1"/>
  <c r="F342" i="1"/>
  <c r="E342" i="1"/>
  <c r="B342" i="1"/>
  <c r="G342" i="1" l="1"/>
  <c r="C33" i="15"/>
  <c r="E329" i="1"/>
  <c r="E330" i="1"/>
  <c r="E331" i="1"/>
  <c r="E332" i="1"/>
  <c r="E333" i="1"/>
  <c r="E334" i="1"/>
  <c r="E335" i="1"/>
  <c r="E336" i="1"/>
  <c r="E337" i="1"/>
  <c r="E338" i="1"/>
  <c r="E339" i="1"/>
  <c r="E340" i="1"/>
  <c r="E341" i="1"/>
  <c r="B329" i="1"/>
  <c r="B330" i="1"/>
  <c r="B331" i="1"/>
  <c r="B332" i="1"/>
  <c r="B333" i="1"/>
  <c r="B334" i="1"/>
  <c r="B335" i="1"/>
  <c r="B336" i="1"/>
  <c r="B337" i="1"/>
  <c r="B338" i="1"/>
  <c r="B339" i="1"/>
  <c r="B340" i="1"/>
  <c r="B341" i="1"/>
  <c r="F329" i="1"/>
  <c r="F330" i="1"/>
  <c r="F331" i="1"/>
  <c r="F332" i="1"/>
  <c r="F333" i="1"/>
  <c r="F334" i="1"/>
  <c r="F335" i="1"/>
  <c r="F336" i="1"/>
  <c r="F337" i="1"/>
  <c r="F338" i="1"/>
  <c r="F339" i="1"/>
  <c r="F340" i="1"/>
  <c r="F341" i="1"/>
  <c r="G335" i="1" l="1"/>
  <c r="G340" i="1"/>
  <c r="G336" i="1"/>
  <c r="G339" i="1"/>
  <c r="G332" i="1"/>
  <c r="G338" i="1"/>
  <c r="G334" i="1"/>
  <c r="G341" i="1"/>
  <c r="G337" i="1"/>
  <c r="G333" i="1"/>
  <c r="G330" i="1"/>
  <c r="G329" i="1"/>
  <c r="G331"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G327" i="1" l="1"/>
  <c r="G307" i="1"/>
  <c r="G303" i="1"/>
  <c r="G291" i="1"/>
  <c r="G287" i="1"/>
  <c r="G283" i="1"/>
  <c r="G310" i="1"/>
  <c r="G306" i="1"/>
  <c r="G302" i="1"/>
  <c r="G298" i="1"/>
  <c r="G294" i="1"/>
  <c r="G290" i="1"/>
  <c r="G286" i="1"/>
  <c r="G328" i="1"/>
  <c r="G324" i="1"/>
  <c r="G316" i="1"/>
  <c r="G312" i="1"/>
  <c r="G308" i="1"/>
  <c r="G284" i="1"/>
  <c r="G280" i="1"/>
  <c r="G276" i="1"/>
  <c r="G272" i="1"/>
  <c r="G268" i="1"/>
  <c r="G320" i="1"/>
  <c r="G304" i="1"/>
  <c r="G299" i="1"/>
  <c r="G295" i="1"/>
  <c r="G288" i="1"/>
  <c r="G282" i="1"/>
  <c r="G279" i="1"/>
  <c r="G275" i="1"/>
  <c r="G278" i="1"/>
  <c r="G274" i="1"/>
  <c r="G270" i="1"/>
  <c r="G326" i="1"/>
  <c r="G322" i="1"/>
  <c r="G318" i="1"/>
  <c r="G314" i="1"/>
  <c r="G300" i="1"/>
  <c r="G296" i="1"/>
  <c r="G292" i="1"/>
  <c r="G271" i="1"/>
  <c r="G325" i="1"/>
  <c r="G321" i="1"/>
  <c r="G317" i="1"/>
  <c r="G313" i="1"/>
  <c r="G309" i="1"/>
  <c r="G305" i="1"/>
  <c r="G301" i="1"/>
  <c r="G293" i="1"/>
  <c r="G289" i="1"/>
  <c r="G285" i="1"/>
  <c r="G281" i="1"/>
  <c r="G277" i="1"/>
  <c r="G273" i="1"/>
  <c r="G269" i="1"/>
  <c r="G297" i="1"/>
  <c r="G323" i="1"/>
  <c r="G319"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6" i="1" l="1"/>
  <c r="H44" i="1"/>
  <c r="H56" i="1"/>
  <c r="H160" i="1"/>
  <c r="H80" i="1"/>
  <c r="H156" i="1"/>
  <c r="H168" i="1"/>
  <c r="H206" i="1"/>
  <c r="H244" i="1"/>
  <c r="H47" i="1"/>
  <c r="H105" i="1"/>
  <c r="H222" i="1"/>
  <c r="H242" i="1"/>
  <c r="H264" i="1"/>
  <c r="H37" i="1"/>
  <c r="H95" i="1"/>
  <c r="H148" i="1"/>
  <c r="H188" i="1"/>
  <c r="H141" i="1"/>
  <c r="H240" i="1"/>
  <c r="H113" i="1"/>
  <c r="H59" i="1"/>
  <c r="H155" i="1"/>
  <c r="H195" i="1"/>
  <c r="H227" i="1"/>
  <c r="H248" i="1"/>
  <c r="H30" i="1"/>
  <c r="H46" i="1"/>
  <c r="H78" i="1"/>
  <c r="H94" i="1"/>
  <c r="H110" i="1"/>
  <c r="H138" i="1"/>
  <c r="H162" i="1"/>
  <c r="H186" i="1"/>
  <c r="H210" i="1"/>
  <c r="H17" i="1"/>
  <c r="H57" i="1"/>
  <c r="H73" i="1"/>
  <c r="H117" i="1"/>
  <c r="H153" i="1"/>
  <c r="H181" i="1"/>
  <c r="H229" i="1"/>
  <c r="H257" i="1"/>
  <c r="H96" i="1"/>
  <c r="H144" i="1"/>
  <c r="H92" i="1"/>
  <c r="H32" i="1"/>
  <c r="H108" i="1"/>
  <c r="H28" i="1"/>
  <c r="H104" i="1"/>
  <c r="H122" i="1"/>
  <c r="H15" i="1"/>
  <c r="H31" i="1"/>
  <c r="H66" i="1"/>
  <c r="H89" i="1"/>
  <c r="H169" i="1"/>
  <c r="H135" i="1"/>
  <c r="H219" i="1"/>
  <c r="H194" i="1"/>
  <c r="H208" i="1"/>
  <c r="H14" i="1"/>
  <c r="H53" i="1"/>
  <c r="H114" i="1"/>
  <c r="H171" i="1"/>
  <c r="H239" i="1"/>
  <c r="H236" i="1"/>
  <c r="H177" i="1"/>
  <c r="H23" i="1"/>
  <c r="H79" i="1"/>
  <c r="H259" i="1"/>
  <c r="H64" i="1"/>
  <c r="H344" i="1"/>
  <c r="A344" i="1" s="1"/>
  <c r="H343" i="1"/>
  <c r="A343" i="1" s="1"/>
  <c r="H342" i="1"/>
  <c r="A342" i="1" s="1"/>
  <c r="H332" i="1"/>
  <c r="A332" i="1" s="1"/>
  <c r="H339" i="1"/>
  <c r="A339" i="1" s="1"/>
  <c r="H333" i="1"/>
  <c r="A333" i="1" s="1"/>
  <c r="H335" i="1"/>
  <c r="A335" i="1" s="1"/>
  <c r="H330" i="1"/>
  <c r="A330" i="1" s="1"/>
  <c r="H338" i="1"/>
  <c r="A338" i="1" s="1"/>
  <c r="H331" i="1"/>
  <c r="A331" i="1" s="1"/>
  <c r="H329" i="1"/>
  <c r="A329" i="1" s="1"/>
  <c r="H334" i="1"/>
  <c r="A334" i="1" s="1"/>
  <c r="H340" i="1"/>
  <c r="A340" i="1" s="1"/>
  <c r="H337" i="1"/>
  <c r="A337" i="1" s="1"/>
  <c r="H341" i="1"/>
  <c r="A341" i="1" s="1"/>
  <c r="H336" i="1"/>
  <c r="A336" i="1" s="1"/>
  <c r="H297" i="1"/>
  <c r="A297" i="1" s="1"/>
  <c r="H292" i="1"/>
  <c r="A292" i="1" s="1"/>
  <c r="H304" i="1"/>
  <c r="A304" i="1" s="1"/>
  <c r="H302" i="1"/>
  <c r="A302" i="1" s="1"/>
  <c r="H269" i="1"/>
  <c r="A269" i="1" s="1"/>
  <c r="H296" i="1"/>
  <c r="A296" i="1" s="1"/>
  <c r="H320" i="1"/>
  <c r="A320" i="1" s="1"/>
  <c r="H306" i="1"/>
  <c r="A306" i="1" s="1"/>
  <c r="H289" i="1"/>
  <c r="A289" i="1" s="1"/>
  <c r="H326" i="1"/>
  <c r="A326" i="1" s="1"/>
  <c r="H284" i="1"/>
  <c r="A284" i="1" s="1"/>
  <c r="H303" i="1"/>
  <c r="A303" i="1" s="1"/>
  <c r="H313" i="1"/>
  <c r="A313" i="1" s="1"/>
  <c r="H279" i="1"/>
  <c r="A279" i="1" s="1"/>
  <c r="H328" i="1"/>
  <c r="A328" i="1" s="1"/>
  <c r="H274" i="1"/>
  <c r="A274" i="1" s="1"/>
  <c r="H327" i="1"/>
  <c r="A327" i="1" s="1"/>
  <c r="H278" i="1"/>
  <c r="A278" i="1" s="1"/>
  <c r="H319" i="1"/>
  <c r="A319" i="1" s="1"/>
  <c r="H294" i="1"/>
  <c r="A294" i="1" s="1"/>
  <c r="H314" i="1"/>
  <c r="A314" i="1" s="1"/>
  <c r="H283" i="1"/>
  <c r="A283" i="1" s="1"/>
  <c r="H315" i="1"/>
  <c r="A315" i="1" s="1"/>
  <c r="H290" i="1"/>
  <c r="A290" i="1" s="1"/>
  <c r="H300" i="1"/>
  <c r="A300" i="1" s="1"/>
  <c r="H310" i="1"/>
  <c r="A310" i="1" s="1"/>
  <c r="H270" i="1"/>
  <c r="A270" i="1" s="1"/>
  <c r="H307" i="1"/>
  <c r="A307" i="1" s="1"/>
  <c r="H281" i="1"/>
  <c r="A281" i="1" s="1"/>
  <c r="H318" i="1"/>
  <c r="A318" i="1" s="1"/>
  <c r="H276" i="1"/>
  <c r="A276" i="1" s="1"/>
  <c r="H287" i="1"/>
  <c r="A287" i="1" s="1"/>
  <c r="H285" i="1"/>
  <c r="A285" i="1" s="1"/>
  <c r="H322" i="1"/>
  <c r="A322" i="1" s="1"/>
  <c r="H280" i="1"/>
  <c r="A280" i="1" s="1"/>
  <c r="H291" i="1"/>
  <c r="A291" i="1" s="1"/>
  <c r="H309" i="1"/>
  <c r="A309" i="1" s="1"/>
  <c r="H275" i="1"/>
  <c r="A275" i="1" s="1"/>
  <c r="H324" i="1"/>
  <c r="A324" i="1" s="1"/>
  <c r="H323" i="1"/>
  <c r="A323" i="1" s="1"/>
  <c r="H271" i="1"/>
  <c r="A271" i="1" s="1"/>
  <c r="H299" i="1"/>
  <c r="A299" i="1" s="1"/>
  <c r="H298" i="1"/>
  <c r="A298" i="1" s="1"/>
  <c r="H301" i="1"/>
  <c r="A301" i="1" s="1"/>
  <c r="H312" i="1"/>
  <c r="A312" i="1" s="1"/>
  <c r="H305" i="1"/>
  <c r="A305" i="1" s="1"/>
  <c r="H316" i="1"/>
  <c r="A316" i="1" s="1"/>
  <c r="H325" i="1"/>
  <c r="A325" i="1" s="1"/>
  <c r="H295" i="1"/>
  <c r="A295" i="1" s="1"/>
  <c r="H277" i="1"/>
  <c r="A277" i="1" s="1"/>
  <c r="H272" i="1"/>
  <c r="A272" i="1" s="1"/>
  <c r="H311" i="1"/>
  <c r="A311" i="1" s="1"/>
  <c r="H317" i="1"/>
  <c r="A317" i="1" s="1"/>
  <c r="H282" i="1"/>
  <c r="A282" i="1" s="1"/>
  <c r="H286" i="1"/>
  <c r="A286" i="1" s="1"/>
  <c r="H321" i="1"/>
  <c r="A321" i="1" s="1"/>
  <c r="H288" i="1"/>
  <c r="A288" i="1" s="1"/>
  <c r="H273" i="1"/>
  <c r="A273" i="1" s="1"/>
  <c r="H268" i="1"/>
  <c r="A268" i="1" s="1"/>
  <c r="H293" i="1"/>
  <c r="A293" i="1" s="1"/>
  <c r="H308" i="1"/>
  <c r="A308" i="1" s="1"/>
  <c r="H13" i="1"/>
  <c r="H140" i="1"/>
  <c r="H112" i="1"/>
  <c r="H60" i="1"/>
  <c r="H52" i="1"/>
  <c r="H116" i="1"/>
  <c r="H172" i="1"/>
  <c r="H137" i="1"/>
  <c r="H217" i="1"/>
  <c r="H179" i="1"/>
  <c r="H255" i="1"/>
  <c r="H35" i="1"/>
  <c r="H51" i="1"/>
  <c r="H70" i="1"/>
  <c r="H93"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20" i="1"/>
  <c r="H232" i="1"/>
  <c r="H84" i="1"/>
  <c r="H74" i="1"/>
  <c r="H154" i="1"/>
  <c r="H245" i="1"/>
  <c r="H147" i="1"/>
  <c r="H249" i="1"/>
  <c r="H63" i="1"/>
  <c r="H45" i="1"/>
  <c r="H132" i="1"/>
  <c r="H182" i="1"/>
  <c r="H175" i="1"/>
  <c r="H72" i="1"/>
  <c r="H19" i="1"/>
  <c r="H119" i="1"/>
  <c r="H183" i="1"/>
  <c r="H207" i="1"/>
  <c r="H235" i="1"/>
  <c r="H252" i="1"/>
  <c r="H38" i="1"/>
  <c r="H54" i="1"/>
  <c r="H86" i="1"/>
  <c r="H102" i="1"/>
  <c r="H130" i="1"/>
  <c r="H146" i="1"/>
  <c r="H170" i="1"/>
  <c r="H198" i="1"/>
  <c r="H218" i="1"/>
  <c r="H25" i="1"/>
  <c r="H65" i="1"/>
  <c r="H81" i="1"/>
  <c r="H125" i="1"/>
  <c r="H161" i="1"/>
  <c r="H205" i="1"/>
  <c r="H237" i="1"/>
  <c r="H265" i="1"/>
  <c r="H180" i="1"/>
  <c r="H145" i="1"/>
  <c r="H189" i="1"/>
  <c r="H39" i="1"/>
  <c r="H55" i="1"/>
  <c r="H97" i="1"/>
  <c r="H200" i="1"/>
  <c r="H143" i="1"/>
  <c r="H226" i="1"/>
  <c r="H238" i="1"/>
  <c r="H22" i="1"/>
  <c r="H87" i="1"/>
  <c r="H103" i="1"/>
  <c r="H163" i="1"/>
  <c r="H213" i="1"/>
  <c r="H254" i="1"/>
  <c r="H258" i="1"/>
  <c r="H184" i="1"/>
  <c r="H20" i="1"/>
  <c r="H71" i="1"/>
  <c r="H267" i="1"/>
  <c r="H128" i="1"/>
  <c r="H76" i="1"/>
  <c r="H48" i="1"/>
  <c r="H176" i="1"/>
  <c r="H124" i="1"/>
  <c r="H100" i="1"/>
  <c r="H164" i="1"/>
  <c r="H111" i="1"/>
  <c r="H192" i="1"/>
  <c r="H262" i="1"/>
  <c r="H196" i="1"/>
  <c r="H88" i="1"/>
  <c r="H43" i="1"/>
  <c r="H62" i="1"/>
  <c r="H85" i="1"/>
  <c r="H101" i="1"/>
  <c r="H165" i="1"/>
  <c r="H211" i="1"/>
  <c r="H256" i="1"/>
  <c r="H158" i="1"/>
  <c r="H260" i="1"/>
  <c r="H151" i="1"/>
  <c r="H234" i="1"/>
  <c r="H201" i="1"/>
  <c r="H36" i="1"/>
  <c r="H33" i="1"/>
  <c r="H49" i="1"/>
  <c r="H91" i="1"/>
  <c r="H107" i="1"/>
  <c r="H136" i="1"/>
  <c r="H167" i="1"/>
  <c r="H185" i="1"/>
  <c r="H224" i="1"/>
  <c r="H133" i="1"/>
  <c r="H228" i="1"/>
  <c r="H266" i="1"/>
  <c r="H40" i="1"/>
  <c r="H199" i="1"/>
  <c r="H24" i="1"/>
  <c r="H27" i="1"/>
  <c r="H75" i="1"/>
  <c r="H123" i="1"/>
  <c r="H191" i="1"/>
  <c r="H215" i="1"/>
  <c r="H247" i="1"/>
  <c r="H220" i="1"/>
  <c r="H26" i="1"/>
  <c r="H42" i="1"/>
  <c r="H58" i="1"/>
  <c r="H90" i="1"/>
  <c r="H106" i="1"/>
  <c r="H134" i="1"/>
  <c r="H150" i="1"/>
  <c r="H174" i="1"/>
  <c r="H202" i="1"/>
  <c r="H250" i="1"/>
  <c r="H29" i="1"/>
  <c r="H69" i="1"/>
  <c r="H109" i="1"/>
  <c r="H129" i="1"/>
  <c r="H173" i="1"/>
  <c r="H225" i="1"/>
  <c r="H253" i="1"/>
  <c r="H12"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A263" i="1" l="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10" i="14" l="1"/>
  <c r="D39" i="15"/>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<sst xmlns="http://schemas.openxmlformats.org/spreadsheetml/2006/main" count="1444" uniqueCount="679">
  <si>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</si>
  <si>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</si>
  <si>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</si>
  <si>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</si>
  <si>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</si>
  <si>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</si>
  <si>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</si>
  <si>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</si>
  <si>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</si>
  <si>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</si>
  <si>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</si>
  <si>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</si>
  <si>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</si>
  <si>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</si>
  <si>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</si>
  <si>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</si>
  <si>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</si>
  <si>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</si>
  <si>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</si>
  <si>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</si>
  <si>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</si>
  <si>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</si>
  <si>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</si>
  <si>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</si>
  <si>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</si>
  <si>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</si>
  <si>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</si>
  <si>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</si>
  <si>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</si>
  <si>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</si>
  <si>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</si>
  <si>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</si>
  <si>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</si>
  <si>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</si>
  <si>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</si>
  <si>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</si>
  <si>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</si>
  <si>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</si>
  <si>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</si>
  <si>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バチカン市国</t>
  </si>
  <si>
    <t>ロシア（連邦）</t>
  </si>
  <si>
    <t>人口密度</t>
  </si>
  <si>
    <t>本初子午線</t>
  </si>
  <si>
    <t>熱帯雨林</t>
  </si>
  <si>
    <t>ステップ</t>
  </si>
  <si>
    <t>偏西風</t>
  </si>
  <si>
    <t>地中海性</t>
  </si>
  <si>
    <t>公用語</t>
  </si>
  <si>
    <t>キリスト</t>
  </si>
  <si>
    <t>ヒンドゥー</t>
  </si>
  <si>
    <t>経済特区</t>
  </si>
  <si>
    <t>川</t>
  </si>
  <si>
    <t>盆地</t>
  </si>
  <si>
    <t>山脈</t>
  </si>
  <si>
    <t>サンベルト</t>
  </si>
  <si>
    <t>ヒスパニック</t>
  </si>
  <si>
    <t>アボリジニ</t>
  </si>
  <si>
    <t>排他的経済水域</t>
  </si>
  <si>
    <t>北方領土</t>
  </si>
  <si>
    <t>北海道</t>
  </si>
  <si>
    <t>東アジア</t>
  </si>
  <si>
    <t>領域</t>
  </si>
  <si>
    <t>諸島</t>
  </si>
  <si>
    <t>関東</t>
  </si>
  <si>
    <t>九州</t>
  </si>
  <si>
    <t>気候</t>
  </si>
  <si>
    <t>ツンドラ</t>
  </si>
  <si>
    <t>高山</t>
  </si>
  <si>
    <t>リサイクル</t>
  </si>
  <si>
    <t>持続可能な社会</t>
  </si>
  <si>
    <t>瀬戸内</t>
  </si>
  <si>
    <t>県庁所在地</t>
  </si>
  <si>
    <t>さんご礁</t>
  </si>
  <si>
    <t>ニュータウン</t>
  </si>
  <si>
    <t>工場</t>
  </si>
  <si>
    <t>再生可能エネルギー</t>
  </si>
  <si>
    <t>エコツーリズム</t>
  </si>
  <si>
    <t>山</t>
  </si>
  <si>
    <t>地理２</t>
  </si>
  <si>
    <t>日文</t>
  </si>
  <si>
    <t>アジア州のうち，日本が含まれる地域。</t>
  </si>
  <si>
    <t>日本やイギリスのような海に囲まれている国。</t>
  </si>
  <si>
    <t>島国［海洋国］</t>
  </si>
  <si>
    <t>世界で最も面積が広い国。</t>
  </si>
  <si>
    <t>世界で最も人口が少なく，最も面積がせまい国。</t>
  </si>
  <si>
    <t>地球儀や地図上に，赤道と平行に引かれた横の線。</t>
  </si>
  <si>
    <t>緯線</t>
  </si>
  <si>
    <t>地球儀や地図上に，北極点と南極点を結んだ縦の線。</t>
  </si>
  <si>
    <t>経線</t>
  </si>
  <si>
    <t>イギリスのロンドン郊外にあるグリニッジを通る０度の経線。</t>
  </si>
  <si>
    <t>面積を正しくあらわした地図の図法。</t>
  </si>
  <si>
    <t>モルワイデ</t>
  </si>
  <si>
    <t>図法</t>
    <rPh sb="0" eb="2">
      <t>ズホウ</t>
    </rPh>
    <phoneticPr fontId="1"/>
  </si>
  <si>
    <t>地図の中心からの距離と方位が正確な地図の図法。</t>
  </si>
  <si>
    <t>正距方位</t>
  </si>
  <si>
    <t>兵庫県明石市を通る，日本の標準時子午線の経度。</t>
  </si>
  <si>
    <t>東経135</t>
  </si>
  <si>
    <t>度</t>
    <rPh sb="0" eb="1">
      <t>ド</t>
    </rPh>
    <phoneticPr fontId="1"/>
  </si>
  <si>
    <t>１時間の時差が生まれる経度。</t>
  </si>
  <si>
    <t>（経度）15</t>
  </si>
  <si>
    <t>経度180度にほぼ沿って引かれた，日付を調整するための線。</t>
  </si>
  <si>
    <t>日付変更線</t>
  </si>
  <si>
    <t>国の主権がおよぶ範囲。</t>
  </si>
  <si>
    <t>海岸線から200海里までの範囲のうち，領海を除いた部分。</t>
  </si>
  <si>
    <t>歯舞群島・色丹島・国後島・択捉島の４島からなる日本固有の領土。</t>
  </si>
  <si>
    <t>県庁がおかれている都市のこと。</t>
  </si>
  <si>
    <t>日本の７地方区分のうち，新潟県や山梨県を含む地方。</t>
  </si>
  <si>
    <t>中部地方</t>
  </si>
  <si>
    <t>熱帯気候のうち，一年じゅう降水量が多く，森林が広がる気候。</t>
  </si>
  <si>
    <t>気候</t>
    <rPh sb="0" eb="2">
      <t>キコウ</t>
    </rPh>
    <phoneticPr fontId="1"/>
  </si>
  <si>
    <t>乾燥帯気候のうち，少しだけ雨が降り草原が広がる気候。</t>
  </si>
  <si>
    <t>温帯気候のうち，冬に雨が多く夏に乾燥する気候。</t>
  </si>
  <si>
    <t>寒帯気候のうち，短い夏に地表の氷がとけ，こけ類が育つ気候。</t>
  </si>
  <si>
    <t>同緯度の標高の低い地域よりも気温が低い気候。</t>
  </si>
  <si>
    <t>政治や行政などの公的な場で公式に使用される言語。</t>
  </si>
  <si>
    <t>世界の三大宗教のうち，世界各地に広まり，信者の数が最も多い宗教。</t>
  </si>
  <si>
    <t>教</t>
    <rPh sb="0" eb="1">
      <t>キョウ</t>
    </rPh>
    <phoneticPr fontId="1"/>
  </si>
  <si>
    <t>インドの国民の約８割が信仰している民族宗教。</t>
  </si>
  <si>
    <t>中国の沿岸部に設けられた，外国企業を好条件で受け入れる地区。</t>
  </si>
  <si>
    <t>東南アジアのほとんどの国が加盟しているＡＳＥＡＮの正式名称。</t>
  </si>
  <si>
    <t>東南アジア諸国連合</t>
  </si>
  <si>
    <t>1993年に結成されたヨーロッパ連合のアルファベットの略称。</t>
  </si>
  <si>
    <t>ＥＵ</t>
  </si>
  <si>
    <t>特定の農産物や鉱産資源などの輸出にたよる経済。</t>
  </si>
  <si>
    <t>モノカルチャー</t>
  </si>
  <si>
    <t>経済</t>
    <rPh sb="0" eb="2">
      <t>ケイザイ</t>
    </rPh>
    <phoneticPr fontId="1"/>
  </si>
  <si>
    <t>メキシコやカリブ海の島々からアメリカに来た，スペイン語を話す移民。</t>
  </si>
  <si>
    <t>アメリカのほぼ北緯37度より南の地域で発展している新しい工業地域。</t>
  </si>
  <si>
    <t>南アメリカ州の先住民とヨーロッパ系のあいだの混血の人々。</t>
  </si>
  <si>
    <t>メスチソ</t>
  </si>
  <si>
    <t>オーストラリアの先住民族。</t>
  </si>
  <si>
    <t>太平洋を取りまくように広がっている，地震や火山活動が活発な場所。</t>
  </si>
  <si>
    <t>環太平洋造山帯</t>
  </si>
  <si>
    <t>中部地方[中央高地] にある3000ｍ級の山々をまとめたよび名。</t>
    <rPh sb="0" eb="4">
      <t>チュウブチホウ</t>
    </rPh>
    <rPh sb="5" eb="9">
      <t>チュウオウコウチ</t>
    </rPh>
    <rPh sb="19" eb="20">
      <t>キュウ</t>
    </rPh>
    <rPh sb="21" eb="23">
      <t>ヤマヤマ</t>
    </rPh>
    <phoneticPr fontId="1"/>
  </si>
  <si>
    <t>日本アルプス</t>
  </si>
  <si>
    <t>日本アルプスの東側にある，日本列島を東西に分ける帯状の地形。</t>
    <rPh sb="0" eb="2">
      <t>ニホン</t>
    </rPh>
    <rPh sb="7" eb="9">
      <t>ヒガシガワ</t>
    </rPh>
    <phoneticPr fontId="1"/>
  </si>
  <si>
    <t>フォッサマグナ</t>
  </si>
  <si>
    <t>関東地方から九州地方にかけてのびる，西南日本を日本海側と太平洋側に分ける断層。</t>
    <rPh sb="0" eb="4">
      <t>カントウチホウ</t>
    </rPh>
    <rPh sb="6" eb="10">
      <t>キュウシュウチホウ</t>
    </rPh>
    <phoneticPr fontId="1"/>
  </si>
  <si>
    <t>中央構造線</t>
  </si>
  <si>
    <t>日本列島に多く分布する，ときに噴火を引き起こす山。</t>
  </si>
  <si>
    <t>火山</t>
  </si>
  <si>
    <t>川が山地から平地に出るところに，土砂がたまってできる扇形の地形。</t>
  </si>
  <si>
    <t>扇状地</t>
  </si>
  <si>
    <t>川が海や湖に流れこむ河口部に土砂がたまって埋め立てられた地形。</t>
  </si>
  <si>
    <t>三角州</t>
  </si>
  <si>
    <t>がけのような岩場が海に切り立っている海岸。</t>
  </si>
  <si>
    <t>岩石</t>
  </si>
  <si>
    <t>海岸</t>
  </si>
  <si>
    <t>一面が細かい砂でおおわれた海岸。</t>
  </si>
  <si>
    <t>砂浜</t>
  </si>
  <si>
    <t>鳥取県などにみられる，風で運ばれてきた砂が積もってできた丘。</t>
    <rPh sb="0" eb="3">
      <t>トットリケン</t>
    </rPh>
    <phoneticPr fontId="1"/>
  </si>
  <si>
    <t>砂丘</t>
  </si>
  <si>
    <t>奥行きのある岬と湾がくり返す，入り組んだ海岸線をもつ海岸。</t>
  </si>
  <si>
    <t>リアス海岸</t>
  </si>
  <si>
    <t>南西諸島沿岸などの暖かい海にみられる，生物の死がいなどでできた地形。</t>
    <rPh sb="0" eb="4">
      <t>ナンセイショトウ</t>
    </rPh>
    <rPh sb="4" eb="6">
      <t>エンガン</t>
    </rPh>
    <phoneticPr fontId="1"/>
  </si>
  <si>
    <t>（水深9000m以上の，）すじ状に深くなっている海底地形。</t>
  </si>
  <si>
    <t xml:space="preserve"> （日本）海溝</t>
  </si>
  <si>
    <t>西日本の南の近海にある，水深4000m程度の，すじ状に深くなっている海底地形。</t>
    <rPh sb="0" eb="3">
      <t>ニシニホン</t>
    </rPh>
    <rPh sb="4" eb="5">
      <t>ミナミ</t>
    </rPh>
    <rPh sb="6" eb="8">
      <t>キンカイ</t>
    </rPh>
    <rPh sb="12" eb="14">
      <t>スイシン</t>
    </rPh>
    <phoneticPr fontId="1"/>
  </si>
  <si>
    <t>南海トラフ</t>
  </si>
  <si>
    <t>日本列島に沿って存在する，深さ約200mまでの浅く平らな海底地形。</t>
    <rPh sb="0" eb="4">
      <t>ニホンレットウ</t>
    </rPh>
    <rPh sb="5" eb="6">
      <t>ソ</t>
    </rPh>
    <rPh sb="8" eb="10">
      <t>ソンザイ</t>
    </rPh>
    <phoneticPr fontId="1"/>
  </si>
  <si>
    <t>大陸棚</t>
  </si>
  <si>
    <t>低緯度地域から高緯度地域に向かって流れる海流。</t>
  </si>
  <si>
    <t>暖流</t>
  </si>
  <si>
    <t>日本列島の南側を北上する暖流。</t>
  </si>
  <si>
    <t>日本海流［黒潮］</t>
  </si>
  <si>
    <t>高緯度地域から低緯度地域に向かって流れる海流。</t>
  </si>
  <si>
    <t>寒流</t>
  </si>
  <si>
    <t>日本列島の東側を南下する寒流。</t>
  </si>
  <si>
    <t>千島海流［親潮］</t>
  </si>
  <si>
    <t>春夏秋冬の４つの季節のこと。</t>
  </si>
  <si>
    <t>四季</t>
  </si>
  <si>
    <t>日本の本州以南で６〜７月ごろにみられる，降水量の多い時期。</t>
  </si>
  <si>
    <t>梅雨</t>
  </si>
  <si>
    <t>夏から秋に熱帯付近で発生し，強い雨風をもたらす自然現象。</t>
  </si>
  <si>
    <t>台風</t>
  </si>
  <si>
    <t>日本などの気候に影響をおよぼす，夏と冬で風向きが逆になる風。</t>
  </si>
  <si>
    <t>季節風［モンスーン］</t>
  </si>
  <si>
    <t>冬に日本海側からふく風で，山地をこえて太平洋側に達するまでに水分を失って，冷たく乾燥した風。</t>
  </si>
  <si>
    <t>からっ風</t>
  </si>
  <si>
    <t>冷帯に属し，冬の寒さがきびしい日本の気候。</t>
  </si>
  <si>
    <t>の気候</t>
  </si>
  <si>
    <t>季節風の影響で，冬に雨や雪がよく降る日本の気候。</t>
  </si>
  <si>
    <t>日本海側</t>
  </si>
  <si>
    <t>一年を通して雨が少なく，冬は冷え込む日本の気候。</t>
  </si>
  <si>
    <t>内陸性</t>
  </si>
  <si>
    <t>一年を通して雨が少なく，乾燥して暖かい日本の気候。</t>
  </si>
  <si>
    <t>夏に蒸し暑く，冬に乾燥してよく晴れる日本の気候。</t>
  </si>
  <si>
    <t>太平洋側</t>
  </si>
  <si>
    <t>一年を通して温暖で降水量が多い日本の気候。</t>
  </si>
  <si>
    <t>南西諸島</t>
  </si>
  <si>
    <t>地震や火山の噴火などの自然現象が，社会に悪影響をおよぼすこと。</t>
  </si>
  <si>
    <t>自然災害</t>
  </si>
  <si>
    <t>岩盤どうしが押しつけられたり，岩盤がずれたりして生じる地表のゆれ。</t>
  </si>
  <si>
    <t>地震</t>
  </si>
  <si>
    <t>海底の下で地震が発生したとき，海底が動くことで波が沿岸部をおそう自然災害。</t>
    <rPh sb="5" eb="7">
      <t>ジシン</t>
    </rPh>
    <phoneticPr fontId="1"/>
  </si>
  <si>
    <t>津波</t>
  </si>
  <si>
    <t>地震の規模をあらわす値を，カタカナで（　）という。</t>
    <rPh sb="0" eb="2">
      <t>ジシン</t>
    </rPh>
    <phoneticPr fontId="1"/>
  </si>
  <si>
    <t>マグニチュード</t>
  </si>
  <si>
    <t>地震のときに，地下で最初に岩盤が壊れた場所。</t>
    <rPh sb="0" eb="2">
      <t>ジシン</t>
    </rPh>
    <phoneticPr fontId="1"/>
  </si>
  <si>
    <t>震源</t>
  </si>
  <si>
    <t>1995年に発生した内陸直下型地震で，兵庫県を中心に起きた大きな災害。</t>
  </si>
  <si>
    <t>阪神・淡路大震災</t>
  </si>
  <si>
    <t>2011年に発生したプレート境界型地震で，東日本に起きた大きな災害。</t>
  </si>
  <si>
    <t>東日本大震災</t>
  </si>
  <si>
    <t>岩盤に強い力が加わることでずれ動いた場所。</t>
  </si>
  <si>
    <t>断層</t>
  </si>
  <si>
    <t>集中豪雨による河川のはんらんで引き起こされる気象災害。</t>
  </si>
  <si>
    <t>洪水</t>
  </si>
  <si>
    <t>集中豪雨により，土砂が水といっしょに流れ下る気象災害。</t>
  </si>
  <si>
    <t>土石流</t>
  </si>
  <si>
    <t>台風の低気圧で海面が異常に上昇し，沿岸部の低地が浸水する気象災害。</t>
  </si>
  <si>
    <t>高潮</t>
  </si>
  <si>
    <t>自然災害の際にとられる人間の活動の過ちで被害が大きくなること。</t>
  </si>
  <si>
    <t>人災</t>
  </si>
  <si>
    <t>雨が少ないことによる水不足が引き起こす農作物の被害。</t>
  </si>
  <si>
    <t>干害</t>
  </si>
  <si>
    <t>夏に，東北地方の太平洋側にふきつける冷たい北東の風。</t>
  </si>
  <si>
    <t>やませ</t>
  </si>
  <si>
    <t>夏の低温で農産物の生育が悪化し，不作となる気象災害。</t>
  </si>
  <si>
    <t>冷害</t>
  </si>
  <si>
    <t>冬の豪雪によって引き起こされる気象災害。</t>
  </si>
  <si>
    <t>雪害</t>
  </si>
  <si>
    <t>自然災害を未然に防ぐためのさまざまな取り組みのこと。</t>
  </si>
  <si>
    <t>防災</t>
  </si>
  <si>
    <t>自然災害の被害を最小限にとどめること。</t>
  </si>
  <si>
    <t>減災</t>
  </si>
  <si>
    <t>自然災害に備えて作成される，被害予測・避難場所などを示した地図。</t>
  </si>
  <si>
    <t>ハザードマップ</t>
  </si>
  <si>
    <t>地域社会の一員として，地域の防災活動に参加すること。</t>
  </si>
  <si>
    <t>共助</t>
  </si>
  <si>
    <t>災害の際に，国・都道府県・市町村が行う救助活動や情報提供などの活動。</t>
  </si>
  <si>
    <t>公助</t>
  </si>
  <si>
    <t>ある国や地域の１㎢あたりの人口。人口÷面積で算出する。</t>
  </si>
  <si>
    <t>未婚率の上昇などを理由に，生まれる子どもの数が減少すること。</t>
  </si>
  <si>
    <t>少子化</t>
  </si>
  <si>
    <t>総人口に占める高齢者率［65歳以上の人口割合］が14％をこえた社会。</t>
  </si>
  <si>
    <t>高齢社会</t>
  </si>
  <si>
    <t>人口に占める高齢者の割合が高くなること。</t>
  </si>
  <si>
    <t>高齢化</t>
  </si>
  <si>
    <t>子どもの数が減少し，高齢者の割合が高まる現象。</t>
  </si>
  <si>
    <t>少子高齢化</t>
  </si>
  <si>
    <t>年齢別，男女別に人口構成を示したグラフ。</t>
  </si>
  <si>
    <t>人口ピラミッド</t>
  </si>
  <si>
    <t>人口が集中している，東京，名古屋，京阪神にある３つの都市圏。</t>
  </si>
  <si>
    <t>三大都市圏</t>
  </si>
  <si>
    <t>札幌市，仙台市，広島市など，各地方の中心都市。</t>
  </si>
  <si>
    <t>地方中枢</t>
  </si>
  <si>
    <t>都市</t>
  </si>
  <si>
    <t>三大都市圏などで，人口の過度な集中により都市問題が発生する現象。</t>
    <rPh sb="0" eb="5">
      <t>サンダイトシケン</t>
    </rPh>
    <phoneticPr fontId="1"/>
  </si>
  <si>
    <t>過密化</t>
  </si>
  <si>
    <t>農村部で，人口の過度な減少により地域社会の維持が困難になる現象。</t>
  </si>
  <si>
    <t>過疎化</t>
  </si>
  <si>
    <t>石油，鉄鉱石など，エネルギー源や工業原料として利用される鉱物。</t>
  </si>
  <si>
    <t>鉱産資源</t>
  </si>
  <si>
    <t>近年，鉱産資源の開発が進んでいる，ゆるやかな傾斜のある海底。</t>
    <rPh sb="3" eb="7">
      <t>コウサンシゲン</t>
    </rPh>
    <phoneticPr fontId="1"/>
  </si>
  <si>
    <t>不要なものを回収し，資源として再利用すること。</t>
  </si>
  <si>
    <t>持続可能な社会をめざすためのリデュース・リユース・リサイクルの取り組み。</t>
  </si>
  <si>
    <t>３Ｒ</t>
  </si>
  <si>
    <t>埋蔵量や生産量が少ない，コンピューターなどの部品に欠かせない金属。</t>
  </si>
  <si>
    <t>レアメタル［希少金属］</t>
  </si>
  <si>
    <t>ウランなどの放射性物質を燃料として発電する方法。</t>
  </si>
  <si>
    <t xml:space="preserve">原子力 </t>
  </si>
  <si>
    <t>発電</t>
  </si>
  <si>
    <t>くり返し利用でき，消費しても枯渇することのないエネルギー源。</t>
  </si>
  <si>
    <t>再生可能エネルギーのうち，日光のエネルギーを利用して発電する方法。</t>
  </si>
  <si>
    <t>太陽光</t>
  </si>
  <si>
    <t>再生可能エネルギーのうち，風の力で風車を回して発電する方法。</t>
  </si>
  <si>
    <t>風力</t>
  </si>
  <si>
    <t>再生可能エネルギーのうち，地下の熱水と蒸気を利用して発電する方法。</t>
  </si>
  <si>
    <t>地熱</t>
  </si>
  <si>
    <t>人間が自然に直接働きかけて行う，農林水産業のこと。</t>
  </si>
  <si>
    <t>第</t>
  </si>
  <si>
    <t>１［一］</t>
  </si>
  <si>
    <t>次産業</t>
  </si>
  <si>
    <t>東北地方や新潟県など，穀物を多く生産し，消費地に出荷している地帯。</t>
  </si>
  <si>
    <t>穀倉</t>
  </si>
  <si>
    <t>地帯</t>
  </si>
  <si>
    <t>大都市圏の近くで行う，農産物を新鮮なうちに出荷する農業。</t>
  </si>
  <si>
    <t>近郊農業</t>
  </si>
  <si>
    <t>野菜，果物，花などを，大消費地向けに生産・出荷する農業。</t>
  </si>
  <si>
    <t>園芸農業</t>
  </si>
  <si>
    <t>出荷時期を早めるため，他地域より農産物の収穫を早める栽培方法。</t>
  </si>
  <si>
    <t>促成栽培</t>
  </si>
  <si>
    <t>出荷時期を遅らせるため，他地域より農産物の生育を遅らせる栽培方法。</t>
  </si>
  <si>
    <t>抑制栽培</t>
  </si>
  <si>
    <t>飼料作物を生産して乳牛を飼育し，牛乳や乳製品を生産・販売する農業。</t>
  </si>
  <si>
    <t>酪農</t>
  </si>
  <si>
    <t>肉牛，豚，にわとりなどを飼育し出荷する農業。</t>
  </si>
  <si>
    <t>畜産</t>
  </si>
  <si>
    <t>国内での食料の消費量に占める，国内生産量の割合。</t>
  </si>
  <si>
    <t>食料自給率</t>
  </si>
  <si>
    <t>国際的な貿易において，関税や輸出入の制限を緩和すること。</t>
  </si>
  <si>
    <t>貿易の自由化</t>
  </si>
  <si>
    <t>海や湖などの囲いのある水域で，魚介類や海草を育ててとる漁業。</t>
  </si>
  <si>
    <t>養殖（業）</t>
  </si>
  <si>
    <t>卵からふ化させた稚魚や稚貝を海や川に放し，成長してからとる漁業。</t>
  </si>
  <si>
    <t>栽培漁業</t>
  </si>
  <si>
    <t>鉱業や工業など，第１次産業で生産されたものを加工する産業のこと。</t>
  </si>
  <si>
    <t>２［二］</t>
  </si>
  <si>
    <t>東京・川崎市・横浜市を中心とする工業地帯。</t>
  </si>
  <si>
    <t>京浜</t>
  </si>
  <si>
    <t>工業地帯</t>
  </si>
  <si>
    <t>名古屋市を中心に愛知県・三重県に広がる工業地帯。</t>
  </si>
  <si>
    <t>中京</t>
  </si>
  <si>
    <t>大阪市から神戸市周辺の地域を中心とする工業地帯。</t>
  </si>
  <si>
    <t>阪神</t>
  </si>
  <si>
    <t>福岡県の北九州市を中心とする工業地域。</t>
  </si>
  <si>
    <t>北九州</t>
  </si>
  <si>
    <t>関東地方から九州地方の臨海部を中心に工業地帯・工業地域が帯状につらなっている地域。</t>
    <rPh sb="0" eb="4">
      <t>カントウチホウ</t>
    </rPh>
    <rPh sb="6" eb="10">
      <t>キュウシュウチホウ</t>
    </rPh>
    <rPh sb="15" eb="17">
      <t>チュウシン</t>
    </rPh>
    <phoneticPr fontId="1"/>
  </si>
  <si>
    <t>太平洋ベルト</t>
  </si>
  <si>
    <t>最新の知識を用いた高度な技術。</t>
  </si>
  <si>
    <t>先端技術［ハイテク］</t>
  </si>
  <si>
    <t>情報処理・情報通信に関する技術。</t>
  </si>
  <si>
    <t>情報通信技術［ICT］</t>
  </si>
  <si>
    <t>海上輸送を利用する，鉄鋼業，化学工業などの重化学工業の工場は（　）部に置かれている。</t>
  </si>
  <si>
    <t>臨海</t>
  </si>
  <si>
    <t>高速道路を輸送に利用する，自動車，電子部品などの機械工業の工場は（　）部に置かれている。</t>
  </si>
  <si>
    <t>内陸</t>
  </si>
  <si>
    <t>日本企業の多国籍化の結果，国内の工場労働者や生産量が減少する現象。</t>
  </si>
  <si>
    <t>産業の空洞化</t>
  </si>
  <si>
    <t>第１次・第２次産業で生産された製品の流通やサービス関連の産業のこと。</t>
  </si>
  <si>
    <t>３［三］</t>
  </si>
  <si>
    <t>商品の販売を行う，小売業と卸売業を合わせた産業のよび名。</t>
  </si>
  <si>
    <t>商業</t>
  </si>
  <si>
    <t>商業と異なり，形のない商品を提供する産業。</t>
  </si>
  <si>
    <t>サービス業</t>
  </si>
  <si>
    <t>情報社会の到来により，主に都市部で成長がいちじるしい産業。</t>
  </si>
  <si>
    <t>情報通信業</t>
  </si>
  <si>
    <t>コンテナ船やタンカーなどを使って人や貨物を運ぶ輸送方法。</t>
  </si>
  <si>
    <t>海上</t>
  </si>
  <si>
    <t>輸送</t>
  </si>
  <si>
    <t>航空機を使って人や貨物を運ぶ輸送方法。</t>
  </si>
  <si>
    <t>航空</t>
  </si>
  <si>
    <t>網の目のようになっている，人やものの移動に利用される交通手段。</t>
  </si>
  <si>
    <t>交通網</t>
  </si>
  <si>
    <t>商品を保管する以外にも，仕分けや配送まで行う倉庫。</t>
  </si>
  <si>
    <t>物流倉庫</t>
  </si>
  <si>
    <t>鉄道・バス・フェリーなどの不特定多数の人々が利用する交通機関。</t>
  </si>
  <si>
    <t>公共交通機関</t>
  </si>
  <si>
    <t>網の目のようになっている，情報のやり取りに利用される通信手段。</t>
  </si>
  <si>
    <t>通信網</t>
  </si>
  <si>
    <t>情報の生産や伝達を中心に，経済などが発展していく社会。</t>
  </si>
  <si>
    <t>情報社会</t>
  </si>
  <si>
    <t>世界各地での情報のやり取りが容易にできる通信ネットワーク。</t>
  </si>
  <si>
    <t>インターネット</t>
  </si>
  <si>
    <t>インターネットを使って，登録された利用者同士が交流できるサービス。</t>
  </si>
  <si>
    <t>SNS［ソーシャルネットワーキングサービス］</t>
  </si>
  <si>
    <t>九州中部を北東から南西に連なるけわしい山脈。</t>
  </si>
  <si>
    <t>山地</t>
  </si>
  <si>
    <t>九州地方南部に広がる火山の噴出物でできた台地。</t>
  </si>
  <si>
    <t>シラス</t>
  </si>
  <si>
    <t>台地</t>
  </si>
  <si>
    <t>九州と台湾の間にある島々。</t>
    <rPh sb="0" eb="2">
      <t>キュウシュウ</t>
    </rPh>
    <rPh sb="3" eb="5">
      <t>タイワン</t>
    </rPh>
    <rPh sb="6" eb="7">
      <t>アイダ</t>
    </rPh>
    <rPh sb="10" eb="12">
      <t>シマジマ</t>
    </rPh>
    <phoneticPr fontId="1"/>
  </si>
  <si>
    <t>南西</t>
  </si>
  <si>
    <t>阿蘇山でみられる，噴火で火山灰などがふき出したあとにできるくぼ地。</t>
    <rPh sb="0" eb="2">
      <t>アソ</t>
    </rPh>
    <phoneticPr fontId="1"/>
  </si>
  <si>
    <t>カルデラ</t>
  </si>
  <si>
    <t>有明海で干潮時にみられる，砂や泥が広がる低湿地。</t>
    <rPh sb="0" eb="2">
      <t>アリアケ</t>
    </rPh>
    <phoneticPr fontId="1"/>
  </si>
  <si>
    <t>干潟</t>
  </si>
  <si>
    <t>普遍的な価値をもつ景観，生物などを有することを理由に登録された地域。</t>
  </si>
  <si>
    <t>世界（自然）遺産</t>
  </si>
  <si>
    <t>火山の多い地域で，温泉水や地熱を利用して行われる発電。</t>
  </si>
  <si>
    <t>地熱発電</t>
  </si>
  <si>
    <t>長い日照時間を利用して行われる発電。</t>
  </si>
  <si>
    <t>太陽光発電</t>
  </si>
  <si>
    <t>米の裏作として小麦などを栽培すること。</t>
  </si>
  <si>
    <t>二毛作</t>
  </si>
  <si>
    <t>江戸時代まで，現在の沖縄県とその周辺に存在していた独立国。</t>
  </si>
  <si>
    <t>琉球王国</t>
  </si>
  <si>
    <t>保養を目的とした観光客に対して，さまざまなレジャーを提供する施設。</t>
  </si>
  <si>
    <t>リゾート</t>
  </si>
  <si>
    <t>施設</t>
  </si>
  <si>
    <t>自然環境を体験することで，環境保全について意識させる観光。</t>
  </si>
  <si>
    <t>湿地とそこに生息する動植物の保全と，適切な利用を目的とした条約。</t>
  </si>
  <si>
    <t>ラムサール条約</t>
  </si>
  <si>
    <t>福岡県北部に広がる，かつて日本の鉄鋼生産の半数以上を生産していた工業地帯。</t>
    <rPh sb="0" eb="5">
      <t>フクオカケンホクブ</t>
    </rPh>
    <phoneticPr fontId="1"/>
  </si>
  <si>
    <t>水俣病，新潟水俣病，イタイイタイ病，四日市ぜんそくの４つの公害。</t>
  </si>
  <si>
    <t>四大公害</t>
  </si>
  <si>
    <t>1960年代以降に，エネルギー源の中心が石炭から石油に変わったこと。</t>
  </si>
  <si>
    <t>エネルギー革命</t>
  </si>
  <si>
    <t>半導体など，主に電子機器の製造に使われる部品。集積回路。（アルファベット）</t>
  </si>
  <si>
    <t>ＩＣ</t>
  </si>
  <si>
    <t>将来世代と現役世代の欲求をともに満たすことのできる社会。</t>
  </si>
  <si>
    <t>北九州市など，環境保全への取り組みが評価されて国に選定された都市。</t>
  </si>
  <si>
    <t>環境未来</t>
  </si>
  <si>
    <t>北九州市などが，循環型社会をめざして環境分野で推進している事業。</t>
  </si>
  <si>
    <t>エコタウン</t>
  </si>
  <si>
    <t>事業</t>
  </si>
  <si>
    <t>兵庫県中央部から山口県中央部まで東西に走る，なだらかな山地。</t>
  </si>
  <si>
    <t>中国</t>
  </si>
  <si>
    <t>本州，四国，九州に囲まれた海。</t>
  </si>
  <si>
    <t>瀬戸内海</t>
  </si>
  <si>
    <t>四国地方の中央部を東西に走るけわしい山地。</t>
  </si>
  <si>
    <t>四国</t>
  </si>
  <si>
    <t>鳥取県北東部の千代川の河口にある砂浜海岸に発達した砂丘。</t>
    <rPh sb="0" eb="3">
      <t>トットリケン</t>
    </rPh>
    <rPh sb="3" eb="5">
      <t>ホクトウ</t>
    </rPh>
    <rPh sb="5" eb="6">
      <t>ブ</t>
    </rPh>
    <rPh sb="7" eb="9">
      <t>センダイ</t>
    </rPh>
    <rPh sb="9" eb="10">
      <t>ガワ</t>
    </rPh>
    <rPh sb="11" eb="13">
      <t>カコウ</t>
    </rPh>
    <rPh sb="16" eb="18">
      <t>スナハマ</t>
    </rPh>
    <rPh sb="18" eb="20">
      <t>カイガン</t>
    </rPh>
    <rPh sb="21" eb="23">
      <t>ハッタツ</t>
    </rPh>
    <rPh sb="25" eb="27">
      <t>サキュウ</t>
    </rPh>
    <phoneticPr fontId="1"/>
  </si>
  <si>
    <t>鳥取</t>
  </si>
  <si>
    <t>讃岐平野などでみられる，雨が降らずに水不足になる気象災害。</t>
    <rPh sb="0" eb="2">
      <t>サヌキ</t>
    </rPh>
    <phoneticPr fontId="1"/>
  </si>
  <si>
    <t>干害［かんばつ］</t>
  </si>
  <si>
    <t>瀬戸内海の沿岸に広がる，重化学工業の盛んな工業地域。</t>
    <rPh sb="0" eb="4">
      <t>セトナイカイ</t>
    </rPh>
    <phoneticPr fontId="1"/>
  </si>
  <si>
    <t>工業地域</t>
  </si>
  <si>
    <t>倉敷市水島などに建設された，石油精製工場を中心とした工場群。</t>
  </si>
  <si>
    <t>石油化学</t>
  </si>
  <si>
    <t>コンビナート</t>
  </si>
  <si>
    <t>人口が過度に減少する現象。</t>
  </si>
  <si>
    <t>新幹線や高速道路など，高速輸送が可能な交通ネットワーク。</t>
  </si>
  <si>
    <t>高速交通網</t>
  </si>
  <si>
    <t>瀬戸内海の沿岸部を通って，大阪市と福岡市を結ぶ新幹線。</t>
  </si>
  <si>
    <t>山陽新幹線</t>
  </si>
  <si>
    <t>瀬戸内海の沿岸部を通る高速道路。</t>
  </si>
  <si>
    <t>山陽自動車道</t>
  </si>
  <si>
    <t>本州と四国を結ぶ３つのルートにかけられた橋の総称。</t>
  </si>
  <si>
    <t>本州四国連絡橋</t>
  </si>
  <si>
    <t>地元でとれる農産物などを活用するなどして，地域の過疎化に歯止めをかけようとすること。</t>
  </si>
  <si>
    <t>地域活性化</t>
  </si>
  <si>
    <t>大都市圏以外の出身者が，出身地やその付近にもどること。</t>
  </si>
  <si>
    <t>Uターン</t>
  </si>
  <si>
    <t>大都市圏の出身者が，出身地以外の地域に移住すること。</t>
  </si>
  <si>
    <t>Iターン</t>
  </si>
  <si>
    <t>滋賀県の中央部にあり，滋賀県の面積の６分の１をしめる日本最大の湖。</t>
  </si>
  <si>
    <t>琵琶</t>
  </si>
  <si>
    <t>湖</t>
  </si>
  <si>
    <t>琵琶湖南部から滋賀県・京都府・大阪府をへて大阪湾に注ぐ河川。</t>
  </si>
  <si>
    <t>淀</t>
  </si>
  <si>
    <t>近畿地方の南部の紀伊半島を東西に走る，けわしい山地。</t>
  </si>
  <si>
    <t>紀伊</t>
  </si>
  <si>
    <t>若狭湾や熊野灘沿岸でみられる湾や岬をもつ複雑に入り組んだ海岸線。</t>
  </si>
  <si>
    <t>大阪・神戸・京都を中心都市とする，人口密度の高い都市圏。</t>
  </si>
  <si>
    <t>京阪神大都市圏</t>
  </si>
  <si>
    <t>都市圏のなかで主に住宅地としての機能を分担している都市。</t>
  </si>
  <si>
    <t>衛星都市</t>
  </si>
  <si>
    <t>人口増加に対応するため，大阪市，神戸市の郊外などにつくられた住宅地区。</t>
  </si>
  <si>
    <t>奈良・京都など，政治・宗教などを背景に，古くから発展した都市。</t>
  </si>
  <si>
    <t>歴史的都市</t>
  </si>
  <si>
    <t>人類共通の貴重な遺産として，ユネスコにより登録されている文化財。</t>
  </si>
  <si>
    <t>世界（文化）遺産</t>
  </si>
  <si>
    <t>京都で盛んな茶道や華道など，昔から受けつがれている文化。</t>
  </si>
  <si>
    <t>伝統文化</t>
  </si>
  <si>
    <t>2003年のユネスコ総会で，代々伝わる伝統や技術などの保護を目的に制定された制度。</t>
  </si>
  <si>
    <t>ユネスコ無形文化遺産</t>
  </si>
  <si>
    <t>都市の近くで生産した農産物を，新鮮なうちに消費地に出荷する農業。</t>
  </si>
  <si>
    <t>日本の商業の中心として繁栄した，江戸時代の大阪をあらわす言葉。</t>
  </si>
  <si>
    <t>天下の台所</t>
  </si>
  <si>
    <t>老朽化などで都市機能が低下した地区を，計画的につくり直すこと。</t>
  </si>
  <si>
    <t>再開発</t>
  </si>
  <si>
    <t>沿岸部などに土砂をつんで人工的につくられた土地。</t>
  </si>
  <si>
    <t>埋立地</t>
  </si>
  <si>
    <t>1995年に発生し，兵庫県南部を中心に大きな被害を受けた地震。</t>
  </si>
  <si>
    <t>食料品・繊維など，比較的軽い製品を生産する工業。</t>
  </si>
  <si>
    <t>軽工業</t>
  </si>
  <si>
    <t>金属，機械などの比較的重い製品を生産する工業や化学関係の工業。</t>
  </si>
  <si>
    <t>重化学工業</t>
  </si>
  <si>
    <t>独自の技術で工芸品などをつくる，古くから発達した産業。</t>
  </si>
  <si>
    <t>伝統産業</t>
  </si>
  <si>
    <t>西陣織，清水焼，奈良筆などの古くからある上質な工芸品。</t>
  </si>
  <si>
    <t>伝統的工芸品</t>
  </si>
  <si>
    <t>樹林を伐採して，木材を生産する産業。</t>
  </si>
  <si>
    <t>林業</t>
  </si>
  <si>
    <t>京都や奈良などにみられる，伝統的な木造建築の家。</t>
  </si>
  <si>
    <t>町家</t>
  </si>
  <si>
    <t xml:space="preserve">京都市が行っている，建物の高さ，デザインなどを規制している政策。 </t>
  </si>
  <si>
    <t>景観</t>
  </si>
  <si>
    <t>政策</t>
  </si>
  <si>
    <t>2019年に世界文化遺産として登録された大阪市南部の古墳群。</t>
  </si>
  <si>
    <t>百舌鳥・古市古墳群</t>
  </si>
  <si>
    <t>新潟県，富山県，岐阜県，長野県の県境にある，日本アルプスの最も北に位置する山脈。</t>
  </si>
  <si>
    <t>飛驒</t>
  </si>
  <si>
    <t>長野県の南部を南北に走る，日本アルプス中央に位置する山脈。</t>
  </si>
  <si>
    <t>木曽</t>
  </si>
  <si>
    <t>静岡県，長野県，山梨県の県境にある，日本アルプスの最も南に位置する山脈。</t>
  </si>
  <si>
    <t>赤石</t>
  </si>
  <si>
    <t>長野県から新潟県に流れる日本最長の河川。</t>
  </si>
  <si>
    <t>信濃</t>
  </si>
  <si>
    <t>伊勢湾に面し，愛知県北西部と岐阜県南西部に広がる平野。</t>
  </si>
  <si>
    <t>濃尾</t>
  </si>
  <si>
    <t>平野</t>
  </si>
  <si>
    <t>静岡県と山梨県の境に位置する，日本一標高が高い山。</t>
    <rPh sb="0" eb="3">
      <t>シズオカケン</t>
    </rPh>
    <rPh sb="4" eb="7">
      <t>ヤマナシケン</t>
    </rPh>
    <rPh sb="8" eb="9">
      <t>サカイ</t>
    </rPh>
    <rPh sb="10" eb="12">
      <t>イチ</t>
    </rPh>
    <rPh sb="15" eb="18">
      <t>ニホンイチ</t>
    </rPh>
    <rPh sb="18" eb="20">
      <t>ヒョウコウ</t>
    </rPh>
    <rPh sb="21" eb="22">
      <t>タカ</t>
    </rPh>
    <rPh sb="23" eb="24">
      <t>ヤマ</t>
    </rPh>
    <phoneticPr fontId="1"/>
  </si>
  <si>
    <t>富士</t>
  </si>
  <si>
    <t>中央高地を中心に，3000ｍ級の山がつらなっている様子を表現した言葉。</t>
  </si>
  <si>
    <t>日本の屋根</t>
  </si>
  <si>
    <t>名古屋市を中心に形成されている都市圏。</t>
  </si>
  <si>
    <t>名古屋大都市圏</t>
  </si>
  <si>
    <t>濃尾平野西部の村と水田を堤防で囲んで洪水から守るしくみ。</t>
  </si>
  <si>
    <t>輪中</t>
  </si>
  <si>
    <t>名古屋市を中心に愛知県・三重県に広がる，輸送機械の生産が盛んな工業地帯。</t>
  </si>
  <si>
    <t>愛知県豊田市などで盛んな輸送機械工業。</t>
  </si>
  <si>
    <t>自動車工業</t>
  </si>
  <si>
    <t>組み立て工場の周辺にある，関連部品の製造を請け負っている工場。</t>
  </si>
  <si>
    <t>下請け</t>
  </si>
  <si>
    <t>静岡県沿岸部に広がる，輸送機械や楽器の生産，製紙業が盛んな工業地域。</t>
    <rPh sb="0" eb="3">
      <t>シズオカケン</t>
    </rPh>
    <rPh sb="3" eb="6">
      <t>エンガンブ</t>
    </rPh>
    <rPh sb="11" eb="15">
      <t>ユソウキカイ</t>
    </rPh>
    <rPh sb="19" eb="21">
      <t>セイサン</t>
    </rPh>
    <rPh sb="24" eb="25">
      <t>ギョウ</t>
    </rPh>
    <phoneticPr fontId="1"/>
  </si>
  <si>
    <t>東海</t>
  </si>
  <si>
    <t>夏でも涼しい浅間山，八ヶ岳などでつくられる，レタスなどの野菜。</t>
  </si>
  <si>
    <t>高原野菜</t>
  </si>
  <si>
    <t>中央高地の長野盆地で生産が盛んな果樹。</t>
  </si>
  <si>
    <t>りんご</t>
  </si>
  <si>
    <t>山岳地域の気候を生かし，別荘地として発展した長野県の地域。</t>
  </si>
  <si>
    <t>軽井沢</t>
  </si>
  <si>
    <t>富山県東部の黒部川上流に建設された，観光地ともなっているダム。</t>
  </si>
  <si>
    <t>黒部ダム</t>
  </si>
  <si>
    <t>特定の産地で商品開発された，すぐれた品質の米。</t>
  </si>
  <si>
    <t>銘柄米</t>
  </si>
  <si>
    <t>雪で冬の農作業が困難なため，春から秋に稲作のみを行う農業。</t>
  </si>
  <si>
    <t>水田単作</t>
  </si>
  <si>
    <t>燕・三条の金属食器，高岡の銅器など，地域特有の技術を生かした産業。</t>
  </si>
  <si>
    <t>地場産業</t>
  </si>
  <si>
    <t>渥美半島などで盛んな，消費地向けに農産物を生産・出荷する農業。</t>
  </si>
  <si>
    <t>渥美半島などで，夜間に照明で明るくして栽培されている菊。</t>
  </si>
  <si>
    <t>電照菊</t>
  </si>
  <si>
    <t>農産物の生育をおさえて，出荷時期を遅らせる栽培方法。</t>
  </si>
  <si>
    <t>農産物の栽培のため，ポンプなどを使って人工的に水をあたえること。</t>
  </si>
  <si>
    <t>かんがい</t>
  </si>
  <si>
    <t>静岡県にある遠洋漁業の代表的な漁港。</t>
  </si>
  <si>
    <t>焼津港</t>
  </si>
  <si>
    <t>関東地方に広がる日本最大の平野。</t>
  </si>
  <si>
    <t>越後山脈から関東地方を流れる，流域面積が日本最大の河川。</t>
  </si>
  <si>
    <t>利根</t>
  </si>
  <si>
    <t>関東地方の内陸部の台地をおおう，火山灰がつもってできた赤土。</t>
  </si>
  <si>
    <t>関東ローム</t>
  </si>
  <si>
    <t>東京湾沿岸などにみられる，埋立地の直線的な海岸。</t>
  </si>
  <si>
    <t>人工海岸</t>
  </si>
  <si>
    <t>人口50万人以上で，県に準じた行政を行うことのできる指定された市。</t>
  </si>
  <si>
    <t>政令指定都市</t>
  </si>
  <si>
    <t>東京を中心に形成されている，日本最大の都市圏。</t>
  </si>
  <si>
    <t>東京大都市圏</t>
  </si>
  <si>
    <t>政府機能が集中している，国の政治の中心都市。</t>
  </si>
  <si>
    <t>首都</t>
  </si>
  <si>
    <t>関東地方でしばしば発生する，局所的な豪雨。</t>
  </si>
  <si>
    <t>ゲリラ豪雨</t>
  </si>
  <si>
    <t>東京などでみられる，都市中心部の気温が周辺部よりも高くなる現象。</t>
  </si>
  <si>
    <t>ヒートアイランド</t>
  </si>
  <si>
    <t>現象</t>
  </si>
  <si>
    <t>東京などの大都市に人口や産業が集中し，他地域との格差が広がる現象。</t>
  </si>
  <si>
    <t>一極集中</t>
  </si>
  <si>
    <t>インターネットなどによる情報の伝達や生産を中心に発達した社会。</t>
  </si>
  <si>
    <t>都市の中央部にある，政治・経済などの機能が集中した地域。</t>
  </si>
  <si>
    <t>都心</t>
  </si>
  <si>
    <t>ターミナル駅周辺などに発達した，都心の機能を補っている地域。</t>
  </si>
  <si>
    <t>副都心</t>
  </si>
  <si>
    <t>都市の周辺部にある，森林や農地に近く，住宅地などが広がる地域。</t>
  </si>
  <si>
    <t>郊外</t>
  </si>
  <si>
    <t>都市圏のなかで，住宅地などの都心の機能の一部を担っている都市。</t>
  </si>
  <si>
    <t>都市機能がじゅうぶんでない地区を，計画的につくり直すこと。</t>
  </si>
  <si>
    <t>東京都・神奈川県の沿岸部に広がる工業地帯。</t>
  </si>
  <si>
    <t>千葉県の東京湾沿岸部に広がる工業地域。</t>
    <rPh sb="4" eb="7">
      <t>トウキョウワン</t>
    </rPh>
    <phoneticPr fontId="1"/>
  </si>
  <si>
    <t>京葉</t>
  </si>
  <si>
    <t>各地に配送する商品の，集荷・仕分け・配送などの業務を担当する施設。</t>
  </si>
  <si>
    <t>物流センター</t>
  </si>
  <si>
    <t>高速道路のインターチェンジ周辺などでみられる，工場が集まっている地区。</t>
  </si>
  <si>
    <t>工業団地</t>
  </si>
  <si>
    <t>栃木県・群馬県・埼玉県に広がる工業地域。</t>
  </si>
  <si>
    <t>北関東</t>
  </si>
  <si>
    <t>千葉県や茨城県などで盛んな，近くの大都市に野菜などを出荷する農業。</t>
  </si>
  <si>
    <t>将来的に発生することが予想されている東京大都市圏の地震。</t>
  </si>
  <si>
    <t>首都直下地震</t>
  </si>
  <si>
    <t>東北地方の中央部を南北に走る，日本最長の山脈。</t>
  </si>
  <si>
    <t>奥羽</t>
  </si>
  <si>
    <t>青森県八戸市から宮城県石巻市までの太平洋側の海岸。</t>
  </si>
  <si>
    <t>三陸</t>
  </si>
  <si>
    <t>青森県と秋田県の境にある，世界自然遺産に登録された山地。</t>
  </si>
  <si>
    <t>白神山地</t>
  </si>
  <si>
    <t>三陸海岸にみられる，多くの岬と湾をもつ複雑に入り組んだ海岸地形。</t>
    <rPh sb="0" eb="2">
      <t>サンリク</t>
    </rPh>
    <rPh sb="2" eb="4">
      <t>カイガン</t>
    </rPh>
    <phoneticPr fontId="1"/>
  </si>
  <si>
    <t>リアス</t>
  </si>
  <si>
    <t>2011年３月11日に発生した，過去最大の地震でもたらされた大震災。</t>
  </si>
  <si>
    <t>東北地方の太平洋側で夏にふく，冷たく湿った風。</t>
    <rPh sb="0" eb="4">
      <t>トウホクチホウ</t>
    </rPh>
    <rPh sb="5" eb="9">
      <t>タイヘイヨウガワ</t>
    </rPh>
    <rPh sb="10" eb="11">
      <t>ナツ</t>
    </rPh>
    <phoneticPr fontId="1"/>
  </si>
  <si>
    <t>三陸海岸の沖合などの暖流と寒流がぶつかる，好漁場となる場所。</t>
  </si>
  <si>
    <t>潮目</t>
  </si>
  <si>
    <t>東北地方など，穀物を多く生産し，大消費地に出荷している地帯。</t>
  </si>
  <si>
    <t>夏に気温が上がらないことで農産物が不作になる気象災害。</t>
  </si>
  <si>
    <t>米あまりの対策として行われた，米の生産量を調整する政策。</t>
  </si>
  <si>
    <t>減反政策</t>
  </si>
  <si>
    <t>稲作をしていた耕地で，稲以外の農産物を栽培すること。</t>
  </si>
  <si>
    <t>転作</t>
  </si>
  <si>
    <t>農産物を生産するだけでなく，加工や販売なども行うことを農業の（　）化という。</t>
  </si>
  <si>
    <t>第６次産業</t>
  </si>
  <si>
    <t>化</t>
  </si>
  <si>
    <t>男鹿のナマハゲなどの毎年きまった時期に行われる行事。</t>
  </si>
  <si>
    <t>年中行事</t>
  </si>
  <si>
    <t>仙台市秋保の田植踊など，貴重な伝統・表現としてユネスコに登録されている遺産。</t>
  </si>
  <si>
    <t>地域活性化のために，自治体や住民などが行っているさまざまな事業や取り組み。</t>
  </si>
  <si>
    <t>まちおこし［むらおこし］</t>
  </si>
  <si>
    <t>津軽塗，南部鉄器など，古くから受けつがれた材料・技術でつくられる製品。</t>
  </si>
  <si>
    <t>石狩川の中・下流域に形成され，札幌市などの都市がある平野。</t>
  </si>
  <si>
    <t>石狩</t>
  </si>
  <si>
    <t>北海道のほぼ中央部で，上川盆地・富良野盆地の東側に位置する山地。</t>
    <rPh sb="0" eb="3">
      <t>ホッカイドウ</t>
    </rPh>
    <rPh sb="6" eb="8">
      <t>チュウオウ</t>
    </rPh>
    <rPh sb="8" eb="9">
      <t>ブ</t>
    </rPh>
    <rPh sb="11" eb="13">
      <t>カミカワ</t>
    </rPh>
    <rPh sb="13" eb="15">
      <t>ボンチ</t>
    </rPh>
    <rPh sb="16" eb="19">
      <t>フラノ</t>
    </rPh>
    <rPh sb="19" eb="21">
      <t>ボンチ</t>
    </rPh>
    <rPh sb="22" eb="24">
      <t>ヒガシガワ</t>
    </rPh>
    <rPh sb="25" eb="27">
      <t>イチ</t>
    </rPh>
    <rPh sb="29" eb="31">
      <t>サンチ</t>
    </rPh>
    <phoneticPr fontId="1"/>
  </si>
  <si>
    <t>北海道南の南東部を流れる十勝川の中・下流域に形成された平野。</t>
  </si>
  <si>
    <t>十勝</t>
  </si>
  <si>
    <t>北海道東端の釧路市と根室市の間の，大規模な酪農が行われている台地。</t>
    <rPh sb="17" eb="20">
      <t>ダイキボ</t>
    </rPh>
    <rPh sb="21" eb="23">
      <t>ラクノウ</t>
    </rPh>
    <rPh sb="24" eb="25">
      <t>オコナ</t>
    </rPh>
    <phoneticPr fontId="1"/>
  </si>
  <si>
    <t>根釧</t>
  </si>
  <si>
    <t>北海道が含まれる気候帯。</t>
  </si>
  <si>
    <t>冷帯［亜寒帯］</t>
  </si>
  <si>
    <t>北海道の玄関口として，１日あたりの往復便数が最も多い空港。</t>
  </si>
  <si>
    <t>新千歳空港</t>
  </si>
  <si>
    <t>太平洋側で，寒流で冷やされた南東の季節風の影響で起こる自然現象。</t>
  </si>
  <si>
    <t>濃霧</t>
  </si>
  <si>
    <t>江戸時代までの北海道のよび名。</t>
  </si>
  <si>
    <t>蝦夷地</t>
  </si>
  <si>
    <t>北海道に元々住み，漁や狩りをして生活してきた民族。</t>
  </si>
  <si>
    <t>アイヌ民族</t>
  </si>
  <si>
    <t>北海道を開拓するために，明治時代に置かれた官庁。</t>
  </si>
  <si>
    <t>開拓使</t>
  </si>
  <si>
    <t>明治時代に，北海道の開拓のために送られた，兵士をかねた農民。</t>
  </si>
  <si>
    <t>屯田兵</t>
  </si>
  <si>
    <t>北海道などの雪が多い地域にみられる，道路の下に埋めこんだ電熱線や温水パイプで雪をとかす設備。</t>
  </si>
  <si>
    <t>ロードヒーティング</t>
  </si>
  <si>
    <t>同じ耕地で，異なる種類の農産物を順番につくる耕作方法。</t>
  </si>
  <si>
    <t>輪作</t>
  </si>
  <si>
    <t>１〜２月に，オホーツク海沿岸に漂着する氷。</t>
  </si>
  <si>
    <t>流氷</t>
  </si>
  <si>
    <t>農家などで，その地域の農業や自然環境，人々との交流などを楽しむ観光。</t>
  </si>
  <si>
    <t>グリーンツーリズム［アグリツーリズム］</t>
  </si>
  <si>
    <t>工場，鉄道，橋などの社会の近代化を支えた文化遺産。</t>
  </si>
  <si>
    <t>近代化遺産</t>
  </si>
  <si>
    <t>人類共通の貴重な遺産として，ユネスコにより登録されている自然環境。</t>
  </si>
  <si>
    <t>自然環境での体験学習を通じて，環境保全について理解する観光のこと。</t>
  </si>
  <si>
    <t>観光や教育に活用されることを目的に，ユネスコに認定された自然公園。</t>
  </si>
  <si>
    <t>世界ジオパーク</t>
  </si>
  <si>
    <t>まちがえやすい用語をおさえよう</t>
  </si>
  <si>
    <t>標高が低く，平らな土地が広がる地形。</t>
  </si>
  <si>
    <t>周りを山に囲まれた地形。</t>
  </si>
  <si>
    <t>南西諸島から日本列島の太平洋側に沿って北上する暖流。</t>
  </si>
  <si>
    <t>北太平洋から日本列島の太平洋側へ南下する寒流。</t>
  </si>
  <si>
    <t>河川が山地から平地に出るところに土砂がたまってできる扇形の地形。</t>
  </si>
  <si>
    <t>土砂が河口に積もってできる三角形の地形。</t>
  </si>
  <si>
    <t>砂や小さい石の多い海岸。</t>
  </si>
  <si>
    <t>砂浜海岸</t>
  </si>
  <si>
    <t>山などが海にせまっているところで，岩場が海に面した海岸地形。</t>
  </si>
  <si>
    <t>岩石海岸</t>
  </si>
  <si>
    <t>ヨーロッパ北西部の気候に影響をあたえる，一年中吹く西寄りの風。</t>
  </si>
  <si>
    <t>日本の気候に影響をあたえる，夏と冬で向きが変わる風。</t>
  </si>
  <si>
    <t>季節風[モンスーン]</t>
  </si>
  <si>
    <t>冬に日本海側から山地をこえてふきおろす乾燥した風。</t>
  </si>
  <si>
    <t>夏に東北地方の太平洋側でふく冷たく湿った北東の風。</t>
  </si>
  <si>
    <t>国や都道府県による防災への取り組みのこと。</t>
  </si>
  <si>
    <t>地域の住民が，災害時などに助け合うこと。</t>
  </si>
  <si>
    <t>災害時に，自分の身は自分で守ること。</t>
  </si>
  <si>
    <t>自助</t>
  </si>
  <si>
    <t>地方のなかで，人口が集中し，中心的な役割を果たす都市。</t>
  </si>
  <si>
    <t>地方中枢都市</t>
  </si>
  <si>
    <t>都道府県の業務の一部を行う，人口50万人以上の都市。</t>
  </si>
  <si>
    <t>大都市以外の出身者が，移住先から出身地やその付近に戻ること。</t>
  </si>
  <si>
    <t>Ｕターン</t>
  </si>
  <si>
    <t>大都市圏の出身者が，大都市圏以外の地域に移住すること。</t>
  </si>
  <si>
    <t>Ｉターン</t>
  </si>
  <si>
    <t>野菜や果物などを大消費地向けに生産する農業。</t>
  </si>
  <si>
    <t>温室などを使って，通常の出荷時期よりも早く野菜などを栽培する方法。</t>
  </si>
  <si>
    <t>大都市の周辺で，大消費地に向けて野菜などを栽培する農業。</t>
  </si>
  <si>
    <t>九州地方南部に広がる，火山の噴出物が積もってできた台地。</t>
  </si>
  <si>
    <t>関東地方の台地をおおう，火山灰が堆積した赤土。</t>
  </si>
  <si>
    <t>１年間に，同じ土地で２種類の農作物を栽培すること。</t>
  </si>
  <si>
    <t>同じ土地で，異なる農作物を一定の順序で栽培すること。</t>
  </si>
  <si>
    <t>古くから受け継がれてきた技法や技術を用いて，生活や文化と結びついた製品をつくる産業。</t>
  </si>
  <si>
    <t>地域に根づき，全国的に有名な特色ある産業。</t>
  </si>
  <si>
    <t>1,地理世界の復習</t>
    <phoneticPr fontId="8"/>
  </si>
  <si>
    <t>A,世界の地域構成</t>
    <phoneticPr fontId="8"/>
  </si>
  <si>
    <t>B.日本の地域構成</t>
    <phoneticPr fontId="8"/>
  </si>
  <si>
    <t>C,世界各地の人々の生活と環境</t>
    <phoneticPr fontId="8"/>
  </si>
  <si>
    <t>D,世界の諸地域</t>
    <phoneticPr fontId="8"/>
  </si>
  <si>
    <t xml:space="preserve"> </t>
    <phoneticPr fontId="8"/>
  </si>
  <si>
    <t>2,日本の地域的特色と地域区分</t>
    <phoneticPr fontId="8"/>
  </si>
  <si>
    <t>A,地形・気候からみた日本</t>
    <phoneticPr fontId="8"/>
  </si>
  <si>
    <t>B,災害・防災からみた日本</t>
    <phoneticPr fontId="8"/>
  </si>
  <si>
    <t>C,人口からみた日本</t>
    <phoneticPr fontId="8"/>
  </si>
  <si>
    <t>D,資源・エネルギーと産業からみた日本</t>
    <phoneticPr fontId="8"/>
  </si>
  <si>
    <t>E,交通・通信からみた日本</t>
    <phoneticPr fontId="8"/>
  </si>
  <si>
    <t>3,日本の諸地域</t>
    <phoneticPr fontId="8"/>
  </si>
  <si>
    <t>A,九州地方</t>
    <phoneticPr fontId="8"/>
  </si>
  <si>
    <t>B,中国・四国地方</t>
    <phoneticPr fontId="8"/>
  </si>
  <si>
    <t>C,近畿地方</t>
    <phoneticPr fontId="8"/>
  </si>
  <si>
    <t>D,中部地方</t>
    <phoneticPr fontId="8"/>
  </si>
  <si>
    <t>E,関東地方</t>
    <phoneticPr fontId="8"/>
  </si>
  <si>
    <t>F,東北地方</t>
    <phoneticPr fontId="8"/>
  </si>
  <si>
    <t xml:space="preserve"> </t>
    <phoneticPr fontId="8"/>
  </si>
  <si>
    <t>G,北海道地方</t>
    <rPh sb="2" eb="7">
      <t>ホッカイドウチホウ</t>
    </rPh>
    <phoneticPr fontId="1"/>
  </si>
  <si>
    <t>北海道西部に広がる，稲作が盛んな平野。</t>
    <rPh sb="0" eb="3">
      <t>ホッカイドウ</t>
    </rPh>
    <rPh sb="3" eb="5">
      <t>セイブ</t>
    </rPh>
    <rPh sb="6" eb="7">
      <t>ヒロ</t>
    </rPh>
    <rPh sb="10" eb="12">
      <t>イナサク</t>
    </rPh>
    <rPh sb="13" eb="14">
      <t>サカ</t>
    </rPh>
    <rPh sb="16" eb="18">
      <t>ヘイヤ</t>
    </rPh>
    <phoneticPr fontId="8"/>
  </si>
  <si>
    <t>石狩</t>
    <rPh sb="0" eb="2">
      <t>イシカリ</t>
    </rPh>
    <phoneticPr fontId="8"/>
  </si>
  <si>
    <t>平野</t>
    <rPh sb="0" eb="2">
      <t>ヘイヤ</t>
    </rPh>
    <phoneticPr fontId="8"/>
  </si>
  <si>
    <t>十勝</t>
    <rPh sb="0" eb="2">
      <t>トカチ</t>
    </rPh>
    <phoneticPr fontId="8"/>
  </si>
  <si>
    <t>北海道の日高山脈の東部に広がる，畑作が盛んな平野。</t>
    <rPh sb="0" eb="3">
      <t>ホッカイドウ</t>
    </rPh>
    <rPh sb="4" eb="6">
      <t>ヒダカ</t>
    </rPh>
    <rPh sb="6" eb="8">
      <t>サンミャク</t>
    </rPh>
    <rPh sb="9" eb="11">
      <t>トウブ</t>
    </rPh>
    <rPh sb="12" eb="13">
      <t>ヒロ</t>
    </rPh>
    <rPh sb="16" eb="18">
      <t>ハタサク</t>
    </rPh>
    <rPh sb="19" eb="20">
      <t>サカ</t>
    </rPh>
    <rPh sb="22" eb="24">
      <t>ヘイヤ</t>
    </rPh>
    <phoneticPr fontId="8"/>
  </si>
  <si>
    <t>地理2</t>
    <rPh sb="0" eb="2">
      <t>チリ</t>
    </rPh>
    <phoneticPr fontId="2"/>
  </si>
  <si>
    <t>日文</t>
    <rPh sb="0" eb="2">
      <t>ニチブン</t>
    </rPh>
    <phoneticPr fontId="2"/>
  </si>
  <si>
    <r>
      <t>ヨーロッパ州の山脈にちなんだ，飛</t>
    </r>
    <r>
      <rPr>
        <sz val="11"/>
        <rFont val="ＭＳ Ｐゴシック"/>
        <family val="3"/>
        <charset val="128"/>
        <scheme val="minor"/>
      </rPr>
      <t>驒・木曽・赤石の３つの山脈の総称。</t>
    </r>
    <rPh sb="15" eb="16">
      <t>ヒ</t>
    </rPh>
    <rPh sb="16" eb="17">
      <t>ダ</t>
    </rPh>
    <rPh sb="18" eb="20">
      <t>キソ</t>
    </rPh>
    <rPh sb="21" eb="23">
      <t>アカイシ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</si>
</sst>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sz val="11"/>
      <color theme="1"/>
      <name val="ＭＳ Ｐゴシック"/>
      <family val="3"/>
      <charset val="128"/>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51">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6" borderId="2" xfId="0" applyFont="1" applyFill="1" applyBorder="1" applyAlignment="1" applyProtection="1">
      <alignment horizontal="center" shrinkToFit="1"/>
      <protection locked="0"/>
    </xf>
    <xf numFmtId="0" fontId="3" fillId="0" borderId="1" xfId="0" applyFont="1" applyBorder="1" applyAlignment="1" applyProtection="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6"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3"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3"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8"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3" borderId="0" xfId="1" applyFont="1" applyFill="1" applyBorder="1" applyAlignment="1" applyProtection="1">
      <alignment horizontal="center" vertical="center" textRotation="255"/>
    </xf>
    <xf numFmtId="0" fontId="7" fillId="3"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7"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8" xfId="0" applyFont="1" applyFill="1" applyBorder="1" applyAlignment="1">
      <alignment horizontal="center" vertical="center"/>
    </xf>
    <xf numFmtId="0" fontId="27" fillId="9" borderId="20" xfId="0" applyFont="1" applyFill="1" applyBorder="1" applyAlignment="1">
      <alignment horizontal="center" vertical="center" shrinkToFit="1"/>
    </xf>
    <xf numFmtId="0" fontId="27" fillId="9"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5" borderId="0" xfId="0" applyFont="1" applyFill="1" applyBorder="1" applyAlignment="1">
      <alignment horizontal="left" vertical="top" wrapText="1" shrinkToFit="1"/>
    </xf>
    <xf numFmtId="0" fontId="0" fillId="0" borderId="1" xfId="0" applyBorder="1" applyAlignment="1">
      <alignment vertical="center" wrapText="1"/>
    </xf>
    <xf numFmtId="0" fontId="5" fillId="4"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0" borderId="7" xfId="0" applyBorder="1" applyAlignment="1">
      <alignment vertical="center" wrapText="1"/>
    </xf>
    <xf numFmtId="0" fontId="3" fillId="0" borderId="0" xfId="0" applyFont="1" applyFill="1" applyBorder="1" applyAlignment="1"/>
    <xf numFmtId="0" fontId="3" fillId="0" borderId="0" xfId="0" applyFont="1" applyBorder="1" applyAlignment="1" applyProtection="1">
      <protection locked="0"/>
    </xf>
    <xf numFmtId="0" fontId="15" fillId="0" borderId="0" xfId="0" applyFont="1" applyBorder="1"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4" fillId="0" borderId="1" xfId="0" applyFont="1" applyFill="1" applyBorder="1" applyAlignment="1">
      <alignment vertical="center" wrapText="1"/>
    </xf>
    <xf numFmtId="0" fontId="0" fillId="0" borderId="0" xfId="0" applyFont="1" applyBorder="1" applyAlignment="1">
      <alignment horizontal="right" vertical="center"/>
    </xf>
    <xf numFmtId="0" fontId="33" fillId="0" borderId="5" xfId="1" applyFont="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7" borderId="1" xfId="0" applyFill="1" applyBorder="1" applyAlignment="1">
      <alignment horizontal="center" vertical="center"/>
    </xf>
    <xf numFmtId="0" fontId="0" fillId="7" borderId="7" xfId="0" applyFill="1" applyBorder="1" applyAlignment="1">
      <alignment vertical="center"/>
    </xf>
    <xf numFmtId="0" fontId="0" fillId="7" borderId="9" xfId="0" applyFill="1" applyBorder="1" applyAlignment="1">
      <alignment vertical="center" wrapText="1"/>
    </xf>
    <xf numFmtId="0" fontId="0" fillId="7" borderId="11"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0" fontId="3" fillId="0" borderId="0" xfId="0" applyFont="1" applyFill="1" applyAlignment="1"/>
    <xf numFmtId="0" fontId="3" fillId="0" borderId="1" xfId="0" applyFont="1" applyFill="1" applyBorder="1" applyAlignment="1" applyProtection="1">
      <protection locked="0"/>
    </xf>
    <xf numFmtId="0" fontId="3" fillId="0" borderId="1" xfId="0" applyFont="1" applyFill="1" applyBorder="1" applyAlignment="1"/>
    <xf numFmtId="0" fontId="3" fillId="0" borderId="9" xfId="0" applyFont="1" applyFill="1" applyBorder="1" applyAlignment="1"/>
    <xf numFmtId="0" fontId="0" fillId="7" borderId="7" xfId="0" applyFill="1" applyBorder="1" applyAlignment="1">
      <alignment horizontal="center" vertical="center"/>
    </xf>
    <xf numFmtId="0" fontId="0" fillId="0" borderId="7" xfId="0" applyFill="1" applyBorder="1" applyAlignment="1">
      <alignment horizontal="center" vertical="center"/>
    </xf>
    <xf numFmtId="0" fontId="3" fillId="5"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7" borderId="7" xfId="1" applyFont="1" applyFill="1" applyBorder="1" applyAlignment="1" applyProtection="1">
      <alignment horizontal="center" vertical="center"/>
    </xf>
    <xf numFmtId="0" fontId="6" fillId="7" borderId="8" xfId="1" applyFont="1" applyFill="1" applyBorder="1" applyAlignment="1" applyProtection="1">
      <alignment horizontal="center" vertical="center"/>
    </xf>
    <xf numFmtId="0" fontId="6" fillId="7"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xf numFmtId="0" fontId="11" fillId="0" borderId="1" xfId="0" applyFont="1" applyBorder="1" applyAlignment="1">
      <alignment vertical="center" wrapText="1"/>
    </xf>
    <xf numFmtId="0" fontId="24" fillId="0" borderId="1" xfId="0" applyFont="1" applyBorder="1" applyAlignment="1">
      <alignment vertical="center" wrapText="1"/>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2" t="s">
        <v>37</v>
      </c>
    </row>
    <row r="3" spans="1:1" ht="12" customHeight="1" x14ac:dyDescent="0.15">
      <c r="A3" s="108" t="s">
        <v>38</v>
      </c>
    </row>
    <row r="4" spans="1:1" x14ac:dyDescent="0.15">
      <c r="A4" s="108"/>
    </row>
    <row r="5" spans="1:1" x14ac:dyDescent="0.15">
      <c r="A5" s="108"/>
    </row>
    <row r="6" spans="1:1" x14ac:dyDescent="0.15">
      <c r="A6" s="108"/>
    </row>
    <row r="7" spans="1:1" x14ac:dyDescent="0.15">
      <c r="A7" s="108"/>
    </row>
    <row r="8" spans="1:1" x14ac:dyDescent="0.15">
      <c r="A8" s="108"/>
    </row>
    <row r="9" spans="1:1" x14ac:dyDescent="0.15">
      <c r="A9" s="108"/>
    </row>
    <row r="10" spans="1:1" x14ac:dyDescent="0.15">
      <c r="A10" s="108"/>
    </row>
    <row r="11" spans="1:1" x14ac:dyDescent="0.15">
      <c r="A11" s="108"/>
    </row>
    <row r="12" spans="1:1" x14ac:dyDescent="0.15">
      <c r="A12" s="108"/>
    </row>
    <row r="13" spans="1:1" x14ac:dyDescent="0.15">
      <c r="A13" s="108"/>
    </row>
    <row r="14" spans="1:1" x14ac:dyDescent="0.15">
      <c r="A14" s="108"/>
    </row>
    <row r="15" spans="1:1" x14ac:dyDescent="0.15">
      <c r="A15" s="108"/>
    </row>
    <row r="16" spans="1:1" x14ac:dyDescent="0.15">
      <c r="A16" s="108"/>
    </row>
    <row r="17" spans="1:2" x14ac:dyDescent="0.15">
      <c r="A17" s="108"/>
    </row>
    <row r="18" spans="1:2" x14ac:dyDescent="0.15">
      <c r="A18" s="108"/>
      <c r="B18" s="15"/>
    </row>
    <row r="19" spans="1:2" x14ac:dyDescent="0.15">
      <c r="A19" s="108"/>
    </row>
    <row r="20" spans="1:2" x14ac:dyDescent="0.15">
      <c r="A20" s="108"/>
    </row>
    <row r="21" spans="1:2" x14ac:dyDescent="0.15">
      <c r="A21" s="108"/>
    </row>
    <row r="22" spans="1:2" x14ac:dyDescent="0.15">
      <c r="A22" s="108"/>
    </row>
    <row r="23" spans="1:2" x14ac:dyDescent="0.15">
      <c r="A23" s="108"/>
    </row>
    <row r="24" spans="1:2" x14ac:dyDescent="0.15">
      <c r="A24" s="108"/>
    </row>
    <row r="25" spans="1:2" x14ac:dyDescent="0.15">
      <c r="A25" s="108"/>
    </row>
    <row r="26" spans="1:2" x14ac:dyDescent="0.15">
      <c r="A26" s="70"/>
    </row>
    <row r="27" spans="1:2" ht="13.5" customHeight="1" x14ac:dyDescent="0.15">
      <c r="A27" s="109"/>
    </row>
    <row r="28" spans="1:2" x14ac:dyDescent="0.15">
      <c r="A28" s="109"/>
    </row>
    <row r="29" spans="1:2" x14ac:dyDescent="0.15">
      <c r="A29" s="109"/>
    </row>
    <row r="30" spans="1:2" x14ac:dyDescent="0.15">
      <c r="A30" s="109"/>
    </row>
    <row r="31" spans="1:2" x14ac:dyDescent="0.15">
      <c r="A31" s="109"/>
    </row>
    <row r="32" spans="1:2" x14ac:dyDescent="0.15">
      <c r="A32" s="109"/>
    </row>
    <row r="33" spans="1:1" x14ac:dyDescent="0.15">
      <c r="A33" s="109"/>
    </row>
    <row r="34" spans="1:1" x14ac:dyDescent="0.15">
      <c r="A34" s="109"/>
    </row>
    <row r="35" spans="1:1" x14ac:dyDescent="0.15">
      <c r="A35" s="109"/>
    </row>
    <row r="36" spans="1:1" x14ac:dyDescent="0.15">
      <c r="A36" s="109"/>
    </row>
    <row r="37" spans="1:1" x14ac:dyDescent="0.15">
      <c r="A37" s="109"/>
    </row>
    <row r="38" spans="1:1" x14ac:dyDescent="0.15">
      <c r="A38" s="109"/>
    </row>
    <row r="39" spans="1:1" x14ac:dyDescent="0.15">
      <c r="A39" s="109"/>
    </row>
    <row r="40" spans="1:1" x14ac:dyDescent="0.15">
      <c r="A40" s="109"/>
    </row>
    <row r="41" spans="1:1" x14ac:dyDescent="0.15">
      <c r="A41" s="109"/>
    </row>
    <row r="42" spans="1:1" x14ac:dyDescent="0.15">
      <c r="A42" s="109"/>
    </row>
    <row r="43" spans="1:1" x14ac:dyDescent="0.15">
      <c r="A43" s="109"/>
    </row>
    <row r="44" spans="1:1" x14ac:dyDescent="0.15">
      <c r="A44" s="109"/>
    </row>
    <row r="45" spans="1:1" x14ac:dyDescent="0.15">
      <c r="A45" s="109"/>
    </row>
    <row r="46" spans="1:1" x14ac:dyDescent="0.15">
      <c r="A46" s="109"/>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ht="12" customHeight="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row r="100" spans="1:1" x14ac:dyDescent="0.15">
      <c r="A100" s="21"/>
    </row>
    <row r="101" spans="1:1" x14ac:dyDescent="0.15">
      <c r="A101" s="21"/>
    </row>
    <row r="102" spans="1:1" x14ac:dyDescent="0.15">
      <c r="A102" s="21"/>
    </row>
    <row r="103" spans="1:1" x14ac:dyDescent="0.15">
      <c r="A103" s="21"/>
    </row>
    <row r="104" spans="1:1" x14ac:dyDescent="0.15">
      <c r="A104" s="21"/>
    </row>
    <row r="105" spans="1:1" x14ac:dyDescent="0.15">
      <c r="A105" s="21"/>
    </row>
    <row r="106" spans="1:1" x14ac:dyDescent="0.15">
      <c r="A106" s="22"/>
    </row>
    <row r="107" spans="1:1" x14ac:dyDescent="0.15">
      <c r="A107" s="22"/>
    </row>
    <row r="108" spans="1:1" x14ac:dyDescent="0.15">
      <c r="A108" s="22"/>
    </row>
    <row r="109" spans="1:1" x14ac:dyDescent="0.15">
      <c r="A109" s="22"/>
    </row>
    <row r="110" spans="1:1" x14ac:dyDescent="0.15">
      <c r="A110" s="22"/>
    </row>
    <row r="111" spans="1:1" x14ac:dyDescent="0.15">
      <c r="A111" s="22"/>
    </row>
    <row r="112" spans="1:1" x14ac:dyDescent="0.15">
      <c r="A112" s="22"/>
    </row>
    <row r="113" spans="1:1" x14ac:dyDescent="0.15">
      <c r="A113" s="22"/>
    </row>
    <row r="114" spans="1:1" x14ac:dyDescent="0.15">
      <c r="A114" s="22"/>
    </row>
    <row r="115" spans="1:1" x14ac:dyDescent="0.15">
      <c r="A115" s="22"/>
    </row>
    <row r="116" spans="1:1" x14ac:dyDescent="0.15">
      <c r="A116" s="22"/>
    </row>
    <row r="117" spans="1:1" x14ac:dyDescent="0.15">
      <c r="A117" s="22"/>
    </row>
    <row r="118" spans="1:1" x14ac:dyDescent="0.15">
      <c r="A118" s="22"/>
    </row>
    <row r="119" spans="1:1" x14ac:dyDescent="0.15">
      <c r="A119" s="22"/>
    </row>
    <row r="120" spans="1:1" x14ac:dyDescent="0.15">
      <c r="A120" s="22"/>
    </row>
    <row r="121" spans="1:1" x14ac:dyDescent="0.15">
      <c r="A121" s="22"/>
    </row>
    <row r="122" spans="1:1" x14ac:dyDescent="0.15">
      <c r="A122" s="22"/>
    </row>
    <row r="123" spans="1:1" x14ac:dyDescent="0.15">
      <c r="A123" s="22"/>
    </row>
    <row r="124" spans="1:1" x14ac:dyDescent="0.15">
      <c r="A124" s="22"/>
    </row>
    <row r="125" spans="1:1" x14ac:dyDescent="0.15">
      <c r="A125" s="22"/>
    </row>
    <row r="126" spans="1:1" x14ac:dyDescent="0.15">
      <c r="A126" s="22"/>
    </row>
    <row r="127" spans="1:1" x14ac:dyDescent="0.15">
      <c r="A127" s="22"/>
    </row>
    <row r="128" spans="1:1" x14ac:dyDescent="0.15">
      <c r="A128" s="22"/>
    </row>
    <row r="129" spans="1:1" x14ac:dyDescent="0.15">
      <c r="A129" s="22"/>
    </row>
    <row r="130" spans="1:1" x14ac:dyDescent="0.15">
      <c r="A130" s="22"/>
    </row>
    <row r="131" spans="1:1" x14ac:dyDescent="0.15">
      <c r="A131" s="22"/>
    </row>
    <row r="132" spans="1:1" x14ac:dyDescent="0.15">
      <c r="A132" s="22"/>
    </row>
    <row r="133" spans="1:1" x14ac:dyDescent="0.15">
      <c r="A133" s="22"/>
    </row>
    <row r="134" spans="1:1" x14ac:dyDescent="0.15">
      <c r="A134" s="22"/>
    </row>
    <row r="135" spans="1:1" x14ac:dyDescent="0.15">
      <c r="A135" s="22"/>
    </row>
    <row r="136" spans="1:1" x14ac:dyDescent="0.15">
      <c r="A136" s="22"/>
    </row>
    <row r="137" spans="1:1" x14ac:dyDescent="0.15">
      <c r="A137" s="22"/>
    </row>
    <row r="138" spans="1:1" x14ac:dyDescent="0.15">
      <c r="A138" s="22"/>
    </row>
    <row r="139" spans="1:1" x14ac:dyDescent="0.15">
      <c r="A139" s="22"/>
    </row>
    <row r="140" spans="1:1" x14ac:dyDescent="0.15">
      <c r="A140" s="22"/>
    </row>
    <row r="141" spans="1:1" x14ac:dyDescent="0.15">
      <c r="A141" s="22"/>
    </row>
    <row r="142" spans="1:1" x14ac:dyDescent="0.15">
      <c r="A142" s="22"/>
    </row>
    <row r="143" spans="1:1" x14ac:dyDescent="0.15">
      <c r="A143" s="22"/>
    </row>
    <row r="144" spans="1:1" x14ac:dyDescent="0.15">
      <c r="A144" s="22"/>
    </row>
    <row r="145" spans="1:1" x14ac:dyDescent="0.15">
      <c r="A145" s="22"/>
    </row>
    <row r="146" spans="1:1" x14ac:dyDescent="0.15">
      <c r="A146" s="22"/>
    </row>
    <row r="147" spans="1:1" x14ac:dyDescent="0.15">
      <c r="A147" s="22"/>
    </row>
    <row r="148" spans="1:1" x14ac:dyDescent="0.15">
      <c r="A148" s="22"/>
    </row>
    <row r="149" spans="1:1" x14ac:dyDescent="0.15">
      <c r="A149" s="22"/>
    </row>
    <row r="150" spans="1:1" x14ac:dyDescent="0.15">
      <c r="A150" s="22"/>
    </row>
    <row r="151" spans="1:1" x14ac:dyDescent="0.15">
      <c r="A151" s="22"/>
    </row>
    <row r="152" spans="1:1" x14ac:dyDescent="0.15">
      <c r="A152" s="22"/>
    </row>
    <row r="153" spans="1:1" x14ac:dyDescent="0.15">
      <c r="A153" s="22"/>
    </row>
    <row r="154" spans="1:1" x14ac:dyDescent="0.15">
      <c r="A154" s="22"/>
    </row>
    <row r="155" spans="1:1" x14ac:dyDescent="0.15">
      <c r="A155" s="22"/>
    </row>
    <row r="156" spans="1:1" x14ac:dyDescent="0.15">
      <c r="A156" s="22"/>
    </row>
    <row r="157" spans="1:1" x14ac:dyDescent="0.15">
      <c r="A157" s="22"/>
    </row>
    <row r="158" spans="1:1" x14ac:dyDescent="0.15">
      <c r="A158" s="22"/>
    </row>
    <row r="159" spans="1:1" x14ac:dyDescent="0.15">
      <c r="A159" s="22"/>
    </row>
    <row r="160" spans="1:1" x14ac:dyDescent="0.15">
      <c r="A160" s="22"/>
    </row>
    <row r="161" spans="1:1" x14ac:dyDescent="0.15">
      <c r="A161" s="22"/>
    </row>
    <row r="162" spans="1:1" x14ac:dyDescent="0.15">
      <c r="A162" s="22"/>
    </row>
    <row r="163" spans="1:1" x14ac:dyDescent="0.15">
      <c r="A163" s="22"/>
    </row>
    <row r="164" spans="1:1" x14ac:dyDescent="0.15">
      <c r="A164" s="22"/>
    </row>
    <row r="165" spans="1:1" x14ac:dyDescent="0.15">
      <c r="A165" s="22"/>
    </row>
    <row r="166" spans="1:1" x14ac:dyDescent="0.15">
      <c r="A166" s="22"/>
    </row>
    <row r="167" spans="1:1" x14ac:dyDescent="0.15">
      <c r="A167" s="22"/>
    </row>
    <row r="168" spans="1:1" x14ac:dyDescent="0.15">
      <c r="A168" s="22"/>
    </row>
    <row r="169" spans="1:1" x14ac:dyDescent="0.15">
      <c r="A169" s="22"/>
    </row>
    <row r="170" spans="1:1" x14ac:dyDescent="0.15">
      <c r="A170" s="22"/>
    </row>
    <row r="171" spans="1:1" x14ac:dyDescent="0.15">
      <c r="A171" s="22"/>
    </row>
    <row r="172" spans="1:1" x14ac:dyDescent="0.15">
      <c r="A172" s="22"/>
    </row>
    <row r="173" spans="1:1" x14ac:dyDescent="0.15">
      <c r="A173" s="22"/>
    </row>
    <row r="174" spans="1:1" x14ac:dyDescent="0.15">
      <c r="A174" s="22"/>
    </row>
    <row r="175" spans="1:1" x14ac:dyDescent="0.15">
      <c r="A175" s="22"/>
    </row>
    <row r="176" spans="1:1" x14ac:dyDescent="0.15">
      <c r="A176" s="22"/>
    </row>
    <row r="177" spans="1:1" x14ac:dyDescent="0.15">
      <c r="A177" s="22"/>
    </row>
    <row r="178" spans="1:1" x14ac:dyDescent="0.15">
      <c r="A178" s="22"/>
    </row>
    <row r="179" spans="1:1" x14ac:dyDescent="0.15">
      <c r="A179" s="22"/>
    </row>
    <row r="180" spans="1:1" x14ac:dyDescent="0.15">
      <c r="A180" s="22"/>
    </row>
    <row r="181" spans="1:1" x14ac:dyDescent="0.15">
      <c r="A181" s="22"/>
    </row>
    <row r="182" spans="1:1" x14ac:dyDescent="0.15">
      <c r="A182" s="22"/>
    </row>
    <row r="183" spans="1:1" x14ac:dyDescent="0.15">
      <c r="A183" s="22"/>
    </row>
    <row r="184" spans="1:1" x14ac:dyDescent="0.15">
      <c r="A184" s="22"/>
    </row>
    <row r="185" spans="1:1" x14ac:dyDescent="0.15">
      <c r="A185" s="22"/>
    </row>
    <row r="186" spans="1:1" x14ac:dyDescent="0.15">
      <c r="A186" s="22"/>
    </row>
    <row r="187" spans="1:1" x14ac:dyDescent="0.15">
      <c r="A187" s="22"/>
    </row>
    <row r="188" spans="1:1" x14ac:dyDescent="0.15">
      <c r="A188" s="22"/>
    </row>
    <row r="189" spans="1:1" x14ac:dyDescent="0.15">
      <c r="A189" s="22"/>
    </row>
    <row r="190" spans="1:1" x14ac:dyDescent="0.15">
      <c r="A190" s="22"/>
    </row>
    <row r="191" spans="1:1" x14ac:dyDescent="0.15">
      <c r="A191" s="22"/>
    </row>
    <row r="192" spans="1:1" x14ac:dyDescent="0.15">
      <c r="A192" s="22"/>
    </row>
    <row r="193" spans="1:1" x14ac:dyDescent="0.15">
      <c r="A193" s="22"/>
    </row>
    <row r="194" spans="1:1" x14ac:dyDescent="0.15">
      <c r="A194" s="22"/>
    </row>
    <row r="195" spans="1:1" x14ac:dyDescent="0.15">
      <c r="A195" s="22"/>
    </row>
    <row r="196" spans="1:1" x14ac:dyDescent="0.15">
      <c r="A196" s="22"/>
    </row>
    <row r="197" spans="1:1" x14ac:dyDescent="0.15">
      <c r="A197" s="22"/>
    </row>
    <row r="198" spans="1:1" x14ac:dyDescent="0.15">
      <c r="A198" s="22"/>
    </row>
    <row r="199" spans="1:1" x14ac:dyDescent="0.15">
      <c r="A199" s="22"/>
    </row>
    <row r="200" spans="1:1" x14ac:dyDescent="0.15">
      <c r="A200" s="22"/>
    </row>
    <row r="201" spans="1:1" x14ac:dyDescent="0.15">
      <c r="A201" s="22"/>
    </row>
    <row r="202" spans="1:1" x14ac:dyDescent="0.15">
      <c r="A202" s="22"/>
    </row>
    <row r="203" spans="1:1" x14ac:dyDescent="0.15">
      <c r="A203" s="22"/>
    </row>
    <row r="204" spans="1:1" x14ac:dyDescent="0.15">
      <c r="A204" s="22"/>
    </row>
    <row r="205" spans="1:1" x14ac:dyDescent="0.15">
      <c r="A205" s="22"/>
    </row>
    <row r="206" spans="1:1" x14ac:dyDescent="0.15">
      <c r="A206" s="22"/>
    </row>
    <row r="207" spans="1:1" x14ac:dyDescent="0.15">
      <c r="A207" s="22"/>
    </row>
    <row r="208" spans="1:1" x14ac:dyDescent="0.15">
      <c r="A208" s="22"/>
    </row>
    <row r="209" spans="1:1" x14ac:dyDescent="0.15">
      <c r="A209" s="22"/>
    </row>
    <row r="210" spans="1:1" x14ac:dyDescent="0.15">
      <c r="A210" s="22"/>
    </row>
    <row r="211" spans="1:1" x14ac:dyDescent="0.15">
      <c r="A211" s="22"/>
    </row>
    <row r="212" spans="1:1" x14ac:dyDescent="0.15">
      <c r="A212" s="22"/>
    </row>
    <row r="213" spans="1:1" x14ac:dyDescent="0.15">
      <c r="A213" s="22"/>
    </row>
    <row r="214" spans="1:1" x14ac:dyDescent="0.15">
      <c r="A214" s="22"/>
    </row>
    <row r="215" spans="1:1" x14ac:dyDescent="0.15">
      <c r="A215" s="22"/>
    </row>
    <row r="216" spans="1:1" x14ac:dyDescent="0.15">
      <c r="A216" s="22"/>
    </row>
    <row r="217" spans="1:1" x14ac:dyDescent="0.15">
      <c r="A217" s="22"/>
    </row>
    <row r="218" spans="1:1" x14ac:dyDescent="0.15">
      <c r="A218" s="22"/>
    </row>
    <row r="219" spans="1:1" x14ac:dyDescent="0.15">
      <c r="A219" s="22"/>
    </row>
    <row r="220" spans="1:1" x14ac:dyDescent="0.15">
      <c r="A220" s="22"/>
    </row>
    <row r="221" spans="1:1" x14ac:dyDescent="0.15">
      <c r="A221" s="22"/>
    </row>
    <row r="222" spans="1:1" x14ac:dyDescent="0.15">
      <c r="A222" s="22"/>
    </row>
    <row r="223" spans="1:1" x14ac:dyDescent="0.15">
      <c r="A223" s="22"/>
    </row>
    <row r="224" spans="1:1" x14ac:dyDescent="0.15">
      <c r="A224" s="22"/>
    </row>
    <row r="225" spans="1:1" x14ac:dyDescent="0.15">
      <c r="A225" s="22"/>
    </row>
    <row r="226" spans="1:1" x14ac:dyDescent="0.15">
      <c r="A226" s="22"/>
    </row>
    <row r="227" spans="1:1" x14ac:dyDescent="0.15">
      <c r="A227" s="22"/>
    </row>
    <row r="228" spans="1:1" x14ac:dyDescent="0.15">
      <c r="A228" s="22"/>
    </row>
    <row r="229" spans="1:1" x14ac:dyDescent="0.15">
      <c r="A229" s="22"/>
    </row>
    <row r="230" spans="1:1" x14ac:dyDescent="0.15">
      <c r="A230" s="22"/>
    </row>
    <row r="231" spans="1:1" x14ac:dyDescent="0.15">
      <c r="A231" s="22"/>
    </row>
    <row r="232" spans="1:1" x14ac:dyDescent="0.15">
      <c r="A232" s="22"/>
    </row>
    <row r="233" spans="1:1" x14ac:dyDescent="0.15">
      <c r="A233" s="22"/>
    </row>
    <row r="234" spans="1:1" x14ac:dyDescent="0.15">
      <c r="A234" s="22"/>
    </row>
    <row r="235" spans="1:1" x14ac:dyDescent="0.15">
      <c r="A235" s="22"/>
    </row>
    <row r="236" spans="1:1" x14ac:dyDescent="0.15">
      <c r="A236" s="22"/>
    </row>
    <row r="237" spans="1:1" x14ac:dyDescent="0.15">
      <c r="A237" s="22"/>
    </row>
    <row r="238" spans="1:1" x14ac:dyDescent="0.15">
      <c r="A238" s="22"/>
    </row>
    <row r="239" spans="1:1" x14ac:dyDescent="0.15">
      <c r="A239" s="22"/>
    </row>
    <row r="240" spans="1:1" x14ac:dyDescent="0.15">
      <c r="A240" s="22"/>
    </row>
    <row r="241" spans="1:1" x14ac:dyDescent="0.15">
      <c r="A241" s="22"/>
    </row>
    <row r="242" spans="1:1" x14ac:dyDescent="0.15">
      <c r="A242" s="22"/>
    </row>
    <row r="243" spans="1:1" x14ac:dyDescent="0.15">
      <c r="A243" s="22"/>
    </row>
    <row r="244" spans="1:1" x14ac:dyDescent="0.15">
      <c r="A244" s="22"/>
    </row>
    <row r="245" spans="1:1" x14ac:dyDescent="0.15">
      <c r="A245" s="22"/>
    </row>
    <row r="246" spans="1:1" x14ac:dyDescent="0.15">
      <c r="A246" s="22"/>
    </row>
    <row r="247" spans="1:1" x14ac:dyDescent="0.15">
      <c r="A247" s="22"/>
    </row>
    <row r="248" spans="1:1" x14ac:dyDescent="0.15">
      <c r="A248" s="22"/>
    </row>
    <row r="249" spans="1:1" x14ac:dyDescent="0.15">
      <c r="A249" s="22"/>
    </row>
    <row r="250" spans="1:1" x14ac:dyDescent="0.15">
      <c r="A250" s="22"/>
    </row>
    <row r="251" spans="1:1" x14ac:dyDescent="0.15">
      <c r="A251" s="22"/>
    </row>
    <row r="252" spans="1:1" x14ac:dyDescent="0.15">
      <c r="A252" s="22"/>
    </row>
    <row r="253" spans="1:1" x14ac:dyDescent="0.15">
      <c r="A253" s="22"/>
    </row>
    <row r="254" spans="1:1" x14ac:dyDescent="0.15">
      <c r="A254" s="22"/>
    </row>
    <row r="255" spans="1:1" x14ac:dyDescent="0.15">
      <c r="A255" s="22"/>
    </row>
    <row r="256" spans="1:1" x14ac:dyDescent="0.15">
      <c r="A256" s="22"/>
    </row>
    <row r="257" spans="1:1" x14ac:dyDescent="0.15">
      <c r="A257" s="22"/>
    </row>
    <row r="258" spans="1:1" x14ac:dyDescent="0.15">
      <c r="A258" s="22"/>
    </row>
    <row r="259" spans="1:1" x14ac:dyDescent="0.15">
      <c r="A259" s="22"/>
    </row>
    <row r="260" spans="1:1" x14ac:dyDescent="0.15">
      <c r="A260" s="22"/>
    </row>
    <row r="261" spans="1:1" x14ac:dyDescent="0.15">
      <c r="A261" s="22"/>
    </row>
    <row r="262" spans="1:1" x14ac:dyDescent="0.15">
      <c r="A262" s="22"/>
    </row>
    <row r="263" spans="1:1" x14ac:dyDescent="0.15">
      <c r="A263" s="22"/>
    </row>
    <row r="264" spans="1:1" x14ac:dyDescent="0.15">
      <c r="A264" s="22"/>
    </row>
    <row r="265" spans="1:1" x14ac:dyDescent="0.15">
      <c r="A265" s="22"/>
    </row>
    <row r="266" spans="1:1" x14ac:dyDescent="0.15">
      <c r="A266" s="22"/>
    </row>
    <row r="267" spans="1:1" x14ac:dyDescent="0.15">
      <c r="A267" s="22"/>
    </row>
    <row r="268" spans="1:1" x14ac:dyDescent="0.15">
      <c r="A268" s="22"/>
    </row>
    <row r="269" spans="1:1" x14ac:dyDescent="0.15">
      <c r="A269" s="22"/>
    </row>
    <row r="270" spans="1:1" x14ac:dyDescent="0.15">
      <c r="A270" s="22"/>
    </row>
    <row r="271" spans="1:1" x14ac:dyDescent="0.15">
      <c r="A271" s="22"/>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50"/>
  <sheetViews>
    <sheetView showGridLines="0" tabSelected="1" topLeftCell="C1" zoomScale="85" zoomScaleNormal="85" zoomScaleSheetLayoutView="85" workbookViewId="0">
      <selection activeCell="C1" sqref="C1"/>
    </sheetView>
  </sheetViews>
  <sheetFormatPr defaultRowHeight="15" customHeight="1" x14ac:dyDescent="0.15"/>
  <cols>
    <col min="1" max="2" width="9" style="6" hidden="1" customWidth="1"/>
    <col min="3" max="3" width="3.5" style="6" customWidth="1"/>
    <col min="4" max="4" width="3.625" style="6" customWidth="1"/>
    <col min="5" max="5" width="13.75" style="6" hidden="1" customWidth="1"/>
    <col min="6" max="6" width="3" style="6" hidden="1" customWidth="1"/>
    <col min="7" max="7" width="17.125" style="6" hidden="1" customWidth="1"/>
    <col min="8" max="8" width="6" style="6" hidden="1" customWidth="1"/>
    <col min="9" max="9" width="12.625" style="7" bestFit="1" customWidth="1"/>
    <col min="10" max="10" width="7.375" style="7"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6384" width="9" style="6"/>
  </cols>
  <sheetData>
    <row r="1" spans="1:17" ht="15" customHeight="1" x14ac:dyDescent="0.2">
      <c r="C1" s="13" t="s">
        <v>8</v>
      </c>
    </row>
    <row r="2" spans="1:17" ht="4.5" customHeight="1" x14ac:dyDescent="0.15"/>
    <row r="3" spans="1:17" s="14" customFormat="1" ht="14.25" customHeight="1" x14ac:dyDescent="0.15">
      <c r="C3" s="114" t="s">
        <v>9</v>
      </c>
      <c r="D3" s="114"/>
      <c r="I3" s="15"/>
      <c r="J3" s="15"/>
      <c r="K3" s="15"/>
      <c r="L3" s="15"/>
      <c r="M3" s="1"/>
      <c r="N3" s="1"/>
      <c r="O3" s="1"/>
      <c r="P3" s="1"/>
    </row>
    <row r="4" spans="1:17" s="14" customFormat="1" ht="15" customHeight="1" x14ac:dyDescent="0.15">
      <c r="C4" s="110" t="s">
        <v>10</v>
      </c>
      <c r="D4" s="110"/>
      <c r="E4" s="110"/>
      <c r="F4" s="110"/>
      <c r="G4" s="110"/>
      <c r="H4" s="110"/>
      <c r="I4" s="110"/>
      <c r="J4" s="110"/>
      <c r="K4" s="110"/>
      <c r="L4" s="110"/>
      <c r="M4" s="110"/>
      <c r="N4" s="110"/>
      <c r="O4" s="110"/>
      <c r="P4" s="110"/>
    </row>
    <row r="5" spans="1:17" s="14" customFormat="1" ht="15" customHeight="1" x14ac:dyDescent="0.15">
      <c r="C5" s="110" t="s">
        <v>11</v>
      </c>
      <c r="D5" s="110"/>
      <c r="E5" s="110"/>
      <c r="F5" s="110"/>
      <c r="G5" s="110"/>
      <c r="H5" s="110"/>
      <c r="I5" s="110"/>
      <c r="J5" s="110"/>
      <c r="K5" s="110"/>
      <c r="L5" s="110"/>
      <c r="M5" s="110"/>
      <c r="N5" s="110"/>
      <c r="O5" s="110"/>
      <c r="P5" s="110"/>
    </row>
    <row r="6" spans="1:17" ht="15" customHeight="1" x14ac:dyDescent="0.15">
      <c r="C6" s="113" t="s">
        <v>7</v>
      </c>
      <c r="D6" s="113"/>
      <c r="E6" s="113"/>
      <c r="F6" s="113"/>
      <c r="G6" s="113"/>
      <c r="H6" s="113"/>
      <c r="I6" s="113"/>
      <c r="J6" s="113"/>
      <c r="K6" s="113"/>
      <c r="L6" s="113"/>
      <c r="M6" s="113"/>
      <c r="N6" s="113"/>
      <c r="O6" s="113"/>
      <c r="P6" s="113"/>
    </row>
    <row r="7" spans="1:17" ht="8.25" customHeight="1" thickBot="1" x14ac:dyDescent="0.2">
      <c r="C7" s="19"/>
      <c r="D7" s="19"/>
      <c r="E7" s="19"/>
      <c r="F7" s="19"/>
      <c r="G7" s="19"/>
      <c r="H7" s="19"/>
      <c r="I7" s="19"/>
      <c r="J7" s="84"/>
      <c r="K7" s="84"/>
      <c r="L7" s="84"/>
      <c r="M7" s="19"/>
      <c r="N7" s="19"/>
      <c r="O7" s="19"/>
      <c r="P7" s="19"/>
    </row>
    <row r="8" spans="1:17" ht="19.5" thickBot="1" x14ac:dyDescent="0.25">
      <c r="C8" s="20"/>
      <c r="D8" s="111" t="s">
        <v>12</v>
      </c>
      <c r="E8" s="112"/>
      <c r="F8" s="112"/>
      <c r="G8" s="112"/>
      <c r="H8" s="112"/>
      <c r="I8" s="112"/>
      <c r="J8" s="112"/>
      <c r="K8" s="112"/>
      <c r="L8" s="112"/>
      <c r="M8" s="112"/>
      <c r="N8" s="112"/>
      <c r="O8" s="112"/>
      <c r="P8" s="112"/>
    </row>
    <row r="10" spans="1:17" s="17" customFormat="1" ht="14.45" customHeight="1" x14ac:dyDescent="0.15">
      <c r="A10" s="17" t="s">
        <v>4</v>
      </c>
      <c r="B10" s="17" t="s">
        <v>5</v>
      </c>
      <c r="C10" s="16" t="s">
        <v>0</v>
      </c>
      <c r="D10" s="16" t="s">
        <v>1</v>
      </c>
      <c r="E10" s="18" t="s">
        <v>2</v>
      </c>
      <c r="F10" s="18"/>
      <c r="G10" s="18" t="s">
        <v>3</v>
      </c>
      <c r="H10" s="18"/>
      <c r="I10" s="59" t="s">
        <v>21</v>
      </c>
      <c r="J10" s="60" t="s">
        <v>22</v>
      </c>
      <c r="K10" s="61" t="s">
        <v>23</v>
      </c>
      <c r="L10" s="62" t="s">
        <v>24</v>
      </c>
      <c r="M10" s="63" t="s">
        <v>25</v>
      </c>
      <c r="N10" s="62" t="s">
        <v>29</v>
      </c>
      <c r="O10" s="62" t="s">
        <v>26</v>
      </c>
      <c r="P10" s="63" t="s">
        <v>27</v>
      </c>
      <c r="Q10" s="62" t="s">
        <v>28</v>
      </c>
    </row>
    <row r="11" spans="1:17" s="9" customFormat="1" ht="14.45" customHeight="1" x14ac:dyDescent="0.15">
      <c r="C11" s="12"/>
      <c r="D11" s="12"/>
      <c r="E11" s="10"/>
      <c r="F11" s="10"/>
      <c r="G11" s="10"/>
      <c r="H11" s="10"/>
      <c r="I11" s="92"/>
      <c r="J11" s="92"/>
      <c r="K11" s="106"/>
      <c r="L11" s="93" t="s">
        <v>650</v>
      </c>
      <c r="M11" s="94"/>
      <c r="N11" s="95"/>
      <c r="O11" s="96"/>
      <c r="P11" s="97"/>
      <c r="Q11" s="98"/>
    </row>
    <row r="12" spans="1:17" s="9" customFormat="1" ht="14.45" customHeight="1" x14ac:dyDescent="0.15">
      <c r="A12" s="9">
        <f t="shared" ref="A12:A75" ca="1" si="0">C12*1000+H12</f>
        <v>116</v>
      </c>
      <c r="B12" s="9">
        <f t="shared" ref="B12:B75" si="1">C12*1000+D12</f>
        <v>0</v>
      </c>
      <c r="C12" s="12"/>
      <c r="D12" s="12"/>
      <c r="E12" s="10">
        <f ca="1">RAND()</f>
        <v>0.66443007800008924</v>
      </c>
      <c r="F12" s="10">
        <f t="shared" ref="F12:F74" si="2">IF($C$8=C12,1,0)</f>
        <v>1</v>
      </c>
      <c r="G12" s="10">
        <f t="shared" ref="G12:G74" ca="1" si="3">E12*F12</f>
        <v>0.66443007800008924</v>
      </c>
      <c r="H12" s="10">
        <f ca="1">RANK(G12,G$11:G$344)</f>
        <v>116</v>
      </c>
      <c r="I12" s="92"/>
      <c r="J12" s="92"/>
      <c r="K12" s="92"/>
      <c r="L12" s="101" t="s">
        <v>651</v>
      </c>
      <c r="M12" s="99"/>
      <c r="N12" s="92"/>
      <c r="O12" s="92"/>
      <c r="P12" s="100"/>
      <c r="Q12" s="100"/>
    </row>
    <row r="13" spans="1:17" s="9" customFormat="1" ht="14.45" customHeight="1" x14ac:dyDescent="0.15">
      <c r="A13" s="9">
        <f t="shared" ca="1" si="0"/>
        <v>1329</v>
      </c>
      <c r="B13" s="9">
        <f t="shared" si="1"/>
        <v>1001</v>
      </c>
      <c r="C13" s="12">
        <v>1</v>
      </c>
      <c r="D13" s="12">
        <v>1</v>
      </c>
      <c r="E13" s="10">
        <f ca="1">RAND()</f>
        <v>0.28217315060840709</v>
      </c>
      <c r="F13" s="10">
        <f t="shared" si="2"/>
        <v>0</v>
      </c>
      <c r="G13" s="10">
        <f t="shared" ca="1" si="3"/>
        <v>0</v>
      </c>
      <c r="H13" s="10">
        <f t="shared" ref="H13:H76" ca="1" si="4">RANK(G13,G$11:G$344)</f>
        <v>329</v>
      </c>
      <c r="I13" s="34" t="s">
        <v>78</v>
      </c>
      <c r="J13" s="34" t="s">
        <v>79</v>
      </c>
      <c r="K13" s="34">
        <v>72</v>
      </c>
      <c r="L13" s="34">
        <v>1</v>
      </c>
      <c r="M13" s="71" t="s">
        <v>80</v>
      </c>
      <c r="N13" s="34">
        <v>1</v>
      </c>
      <c r="O13" s="34"/>
      <c r="P13" s="35" t="s">
        <v>60</v>
      </c>
      <c r="Q13" s="35"/>
    </row>
    <row r="14" spans="1:17" s="9" customFormat="1" ht="14.45" customHeight="1" x14ac:dyDescent="0.15">
      <c r="A14" s="9">
        <f t="shared" ca="1" si="0"/>
        <v>1329</v>
      </c>
      <c r="B14" s="9">
        <f t="shared" si="1"/>
        <v>1002</v>
      </c>
      <c r="C14" s="12">
        <v>1</v>
      </c>
      <c r="D14" s="12">
        <v>2</v>
      </c>
      <c r="E14" s="10">
        <f t="shared" ref="E14:E75" ca="1" si="5">RAND()</f>
        <v>0.42935872709120215</v>
      </c>
      <c r="F14" s="10">
        <f t="shared" si="2"/>
        <v>0</v>
      </c>
      <c r="G14" s="10">
        <f t="shared" ca="1" si="3"/>
        <v>0</v>
      </c>
      <c r="H14" s="10">
        <f t="shared" ca="1" si="4"/>
        <v>329</v>
      </c>
      <c r="I14" s="34" t="s">
        <v>78</v>
      </c>
      <c r="J14" s="34" t="s">
        <v>79</v>
      </c>
      <c r="K14" s="34">
        <v>72</v>
      </c>
      <c r="L14" s="34">
        <v>2</v>
      </c>
      <c r="M14" s="71" t="s">
        <v>81</v>
      </c>
      <c r="N14" s="34">
        <v>2</v>
      </c>
      <c r="O14" s="34"/>
      <c r="P14" s="35" t="s">
        <v>82</v>
      </c>
      <c r="Q14" s="35"/>
    </row>
    <row r="15" spans="1:17" s="9" customFormat="1" ht="14.45" customHeight="1" x14ac:dyDescent="0.15">
      <c r="A15" s="9">
        <f t="shared" ca="1" si="0"/>
        <v>1329</v>
      </c>
      <c r="B15" s="9">
        <f t="shared" si="1"/>
        <v>1003</v>
      </c>
      <c r="C15" s="12">
        <v>1</v>
      </c>
      <c r="D15" s="12">
        <v>3</v>
      </c>
      <c r="E15" s="10">
        <f t="shared" ca="1" si="5"/>
        <v>0.86930999277576004</v>
      </c>
      <c r="F15" s="10">
        <f t="shared" si="2"/>
        <v>0</v>
      </c>
      <c r="G15" s="10">
        <f t="shared" ca="1" si="3"/>
        <v>0</v>
      </c>
      <c r="H15" s="10">
        <f t="shared" ca="1" si="4"/>
        <v>329</v>
      </c>
      <c r="I15" s="34" t="s">
        <v>78</v>
      </c>
      <c r="J15" s="34" t="s">
        <v>79</v>
      </c>
      <c r="K15" s="34">
        <v>72</v>
      </c>
      <c r="L15" s="34">
        <v>3</v>
      </c>
      <c r="M15" s="71" t="s">
        <v>83</v>
      </c>
      <c r="N15" s="34">
        <v>3</v>
      </c>
      <c r="O15" s="34"/>
      <c r="P15" s="35" t="s">
        <v>40</v>
      </c>
      <c r="Q15" s="85"/>
    </row>
    <row r="16" spans="1:17" s="9" customFormat="1" ht="14.45" customHeight="1" x14ac:dyDescent="0.15">
      <c r="A16" s="9">
        <f t="shared" ca="1" si="0"/>
        <v>1329</v>
      </c>
      <c r="B16" s="9">
        <f t="shared" si="1"/>
        <v>1004</v>
      </c>
      <c r="C16" s="12">
        <v>1</v>
      </c>
      <c r="D16" s="12">
        <v>4</v>
      </c>
      <c r="E16" s="10">
        <f t="shared" ca="1" si="5"/>
        <v>0.36554495449346802</v>
      </c>
      <c r="F16" s="10">
        <f t="shared" si="2"/>
        <v>0</v>
      </c>
      <c r="G16" s="10">
        <f t="shared" ca="1" si="3"/>
        <v>0</v>
      </c>
      <c r="H16" s="10">
        <f t="shared" ca="1" si="4"/>
        <v>329</v>
      </c>
      <c r="I16" s="34" t="s">
        <v>78</v>
      </c>
      <c r="J16" s="34" t="s">
        <v>79</v>
      </c>
      <c r="K16" s="34">
        <v>72</v>
      </c>
      <c r="L16" s="34">
        <v>4</v>
      </c>
      <c r="M16" s="71" t="s">
        <v>84</v>
      </c>
      <c r="N16" s="34">
        <v>4</v>
      </c>
      <c r="O16" s="34"/>
      <c r="P16" s="35" t="s">
        <v>39</v>
      </c>
      <c r="Q16" s="35"/>
    </row>
    <row r="17" spans="1:17" s="9" customFormat="1" ht="14.45" customHeight="1" x14ac:dyDescent="0.15">
      <c r="A17" s="9">
        <f t="shared" ca="1" si="0"/>
        <v>1329</v>
      </c>
      <c r="B17" s="9">
        <f t="shared" si="1"/>
        <v>1005</v>
      </c>
      <c r="C17" s="12">
        <v>1</v>
      </c>
      <c r="D17" s="12">
        <v>5</v>
      </c>
      <c r="E17" s="10">
        <f t="shared" ca="1" si="5"/>
        <v>0.21471183018007989</v>
      </c>
      <c r="F17" s="10">
        <f t="shared" si="2"/>
        <v>0</v>
      </c>
      <c r="G17" s="10">
        <f t="shared" ca="1" si="3"/>
        <v>0</v>
      </c>
      <c r="H17" s="10">
        <f t="shared" ca="1" si="4"/>
        <v>329</v>
      </c>
      <c r="I17" s="34" t="s">
        <v>78</v>
      </c>
      <c r="J17" s="34" t="s">
        <v>79</v>
      </c>
      <c r="K17" s="34">
        <v>72</v>
      </c>
      <c r="L17" s="34">
        <v>5</v>
      </c>
      <c r="M17" s="71" t="s">
        <v>85</v>
      </c>
      <c r="N17" s="34">
        <v>5</v>
      </c>
      <c r="O17" s="34"/>
      <c r="P17" s="35" t="s">
        <v>86</v>
      </c>
      <c r="Q17" s="35"/>
    </row>
    <row r="18" spans="1:17" s="9" customFormat="1" ht="14.45" customHeight="1" x14ac:dyDescent="0.15">
      <c r="A18" s="9">
        <f t="shared" ca="1" si="0"/>
        <v>238</v>
      </c>
      <c r="B18" s="9">
        <f t="shared" si="1"/>
        <v>0</v>
      </c>
      <c r="C18" s="12"/>
      <c r="D18" s="12"/>
      <c r="E18" s="10">
        <f t="shared" ca="1" si="5"/>
        <v>0.28155449040013591</v>
      </c>
      <c r="F18" s="10">
        <f t="shared" si="2"/>
        <v>1</v>
      </c>
      <c r="G18" s="10">
        <f t="shared" ca="1" si="3"/>
        <v>0.28155449040013591</v>
      </c>
      <c r="H18" s="10">
        <f t="shared" ca="1" si="4"/>
        <v>238</v>
      </c>
      <c r="I18" s="34" t="s">
        <v>78</v>
      </c>
      <c r="J18" s="34" t="s">
        <v>79</v>
      </c>
      <c r="K18" s="34">
        <v>72</v>
      </c>
      <c r="L18" s="34">
        <v>6</v>
      </c>
      <c r="M18" s="71" t="s">
        <v>87</v>
      </c>
      <c r="N18" s="34">
        <v>6</v>
      </c>
      <c r="O18" s="34"/>
      <c r="P18" s="35" t="s">
        <v>88</v>
      </c>
      <c r="Q18" s="35"/>
    </row>
    <row r="19" spans="1:17" s="9" customFormat="1" ht="14.45" customHeight="1" x14ac:dyDescent="0.15">
      <c r="A19" s="9">
        <f t="shared" ca="1" si="0"/>
        <v>20</v>
      </c>
      <c r="B19" s="9">
        <f t="shared" si="1"/>
        <v>0</v>
      </c>
      <c r="C19" s="12"/>
      <c r="D19" s="12"/>
      <c r="E19" s="10">
        <f t="shared" ca="1" si="5"/>
        <v>0.95886663521577364</v>
      </c>
      <c r="F19" s="10">
        <f t="shared" si="2"/>
        <v>1</v>
      </c>
      <c r="G19" s="10">
        <f t="shared" ca="1" si="3"/>
        <v>0.95886663521577364</v>
      </c>
      <c r="H19" s="10">
        <f t="shared" ca="1" si="4"/>
        <v>20</v>
      </c>
      <c r="I19" s="34" t="s">
        <v>78</v>
      </c>
      <c r="J19" s="34" t="s">
        <v>79</v>
      </c>
      <c r="K19" s="34">
        <v>72</v>
      </c>
      <c r="L19" s="34">
        <v>7</v>
      </c>
      <c r="M19" s="71" t="s">
        <v>89</v>
      </c>
      <c r="N19" s="34">
        <v>7</v>
      </c>
      <c r="O19" s="86"/>
      <c r="P19" s="35" t="s">
        <v>42</v>
      </c>
      <c r="Q19" s="35"/>
    </row>
    <row r="20" spans="1:17" s="9" customFormat="1" ht="14.45" customHeight="1" x14ac:dyDescent="0.15">
      <c r="A20" s="9">
        <f t="shared" ca="1" si="0"/>
        <v>66</v>
      </c>
      <c r="B20" s="9">
        <f t="shared" si="1"/>
        <v>0</v>
      </c>
      <c r="C20" s="12"/>
      <c r="D20" s="12"/>
      <c r="E20" s="10">
        <f t="shared" ca="1" si="5"/>
        <v>0.8316368861757667</v>
      </c>
      <c r="F20" s="10">
        <f t="shared" si="2"/>
        <v>1</v>
      </c>
      <c r="G20" s="10">
        <f t="shared" ca="1" si="3"/>
        <v>0.8316368861757667</v>
      </c>
      <c r="H20" s="10">
        <f t="shared" ca="1" si="4"/>
        <v>66</v>
      </c>
      <c r="I20" s="34" t="s">
        <v>78</v>
      </c>
      <c r="J20" s="34" t="s">
        <v>79</v>
      </c>
      <c r="K20" s="34">
        <v>72</v>
      </c>
      <c r="L20" s="34">
        <v>8</v>
      </c>
      <c r="M20" s="71" t="s">
        <v>90</v>
      </c>
      <c r="N20" s="34">
        <v>8</v>
      </c>
      <c r="O20" s="34"/>
      <c r="P20" s="35" t="s">
        <v>91</v>
      </c>
      <c r="Q20" s="35" t="s">
        <v>92</v>
      </c>
    </row>
    <row r="21" spans="1:17" s="9" customFormat="1" ht="14.45" customHeight="1" x14ac:dyDescent="0.15">
      <c r="A21" s="9">
        <f t="shared" ca="1" si="0"/>
        <v>104</v>
      </c>
      <c r="B21" s="9">
        <f t="shared" si="1"/>
        <v>0</v>
      </c>
      <c r="C21" s="12"/>
      <c r="D21" s="12"/>
      <c r="E21" s="10">
        <f t="shared" ca="1" si="5"/>
        <v>0.69415356947285556</v>
      </c>
      <c r="F21" s="10">
        <f t="shared" si="2"/>
        <v>1</v>
      </c>
      <c r="G21" s="10">
        <f t="shared" ca="1" si="3"/>
        <v>0.69415356947285556</v>
      </c>
      <c r="H21" s="10">
        <f t="shared" ca="1" si="4"/>
        <v>104</v>
      </c>
      <c r="I21" s="34" t="s">
        <v>78</v>
      </c>
      <c r="J21" s="34" t="s">
        <v>79</v>
      </c>
      <c r="K21" s="34">
        <v>72</v>
      </c>
      <c r="L21" s="34">
        <v>9</v>
      </c>
      <c r="M21" s="71" t="s">
        <v>93</v>
      </c>
      <c r="N21" s="34">
        <v>9</v>
      </c>
      <c r="O21" s="34"/>
      <c r="P21" s="35" t="s">
        <v>94</v>
      </c>
      <c r="Q21" s="35" t="s">
        <v>92</v>
      </c>
    </row>
    <row r="22" spans="1:17" s="9" customFormat="1" ht="14.45" customHeight="1" x14ac:dyDescent="0.15">
      <c r="A22" s="9">
        <f t="shared" ca="1" si="0"/>
        <v>250</v>
      </c>
      <c r="B22" s="9">
        <f t="shared" si="1"/>
        <v>0</v>
      </c>
      <c r="C22" s="12"/>
      <c r="D22" s="12"/>
      <c r="E22" s="10">
        <f t="shared" ca="1" si="5"/>
        <v>0.25956170922359256</v>
      </c>
      <c r="F22" s="10">
        <f t="shared" si="2"/>
        <v>1</v>
      </c>
      <c r="G22" s="10">
        <f t="shared" ca="1" si="3"/>
        <v>0.25956170922359256</v>
      </c>
      <c r="H22" s="10">
        <f t="shared" ca="1" si="4"/>
        <v>250</v>
      </c>
      <c r="I22" s="92"/>
      <c r="J22" s="92"/>
      <c r="K22" s="92"/>
      <c r="L22" s="101" t="s">
        <v>652</v>
      </c>
      <c r="M22" s="99"/>
      <c r="N22" s="92"/>
      <c r="O22" s="92"/>
      <c r="P22" s="100"/>
      <c r="Q22" s="100"/>
    </row>
    <row r="23" spans="1:17" s="9" customFormat="1" ht="14.45" customHeight="1" x14ac:dyDescent="0.15">
      <c r="A23" s="9">
        <f t="shared" ca="1" si="0"/>
        <v>171</v>
      </c>
      <c r="B23" s="9">
        <f t="shared" si="1"/>
        <v>0</v>
      </c>
      <c r="C23" s="12"/>
      <c r="D23" s="12"/>
      <c r="E23" s="10">
        <f t="shared" ca="1" si="5"/>
        <v>0.49375112269630572</v>
      </c>
      <c r="F23" s="10">
        <f t="shared" si="2"/>
        <v>1</v>
      </c>
      <c r="G23" s="10">
        <f t="shared" ca="1" si="3"/>
        <v>0.49375112269630572</v>
      </c>
      <c r="H23" s="10">
        <f t="shared" ca="1" si="4"/>
        <v>171</v>
      </c>
      <c r="I23" s="34" t="s">
        <v>78</v>
      </c>
      <c r="J23" s="34" t="s">
        <v>79</v>
      </c>
      <c r="K23" s="34">
        <v>72</v>
      </c>
      <c r="L23" s="34">
        <v>1</v>
      </c>
      <c r="M23" s="71" t="s">
        <v>95</v>
      </c>
      <c r="N23" s="34">
        <v>1</v>
      </c>
      <c r="O23" s="34"/>
      <c r="P23" s="35" t="s">
        <v>96</v>
      </c>
      <c r="Q23" s="35" t="s">
        <v>97</v>
      </c>
    </row>
    <row r="24" spans="1:17" s="9" customFormat="1" ht="14.45" customHeight="1" x14ac:dyDescent="0.15">
      <c r="A24" s="9">
        <f t="shared" ca="1" si="0"/>
        <v>103</v>
      </c>
      <c r="B24" s="9">
        <f t="shared" si="1"/>
        <v>0</v>
      </c>
      <c r="C24" s="12"/>
      <c r="D24" s="12"/>
      <c r="E24" s="10">
        <f t="shared" ca="1" si="5"/>
        <v>0.69446490284159967</v>
      </c>
      <c r="F24" s="10">
        <f t="shared" si="2"/>
        <v>1</v>
      </c>
      <c r="G24" s="10">
        <f t="shared" ca="1" si="3"/>
        <v>0.69446490284159967</v>
      </c>
      <c r="H24" s="10">
        <f t="shared" ca="1" si="4"/>
        <v>103</v>
      </c>
      <c r="I24" s="34" t="s">
        <v>78</v>
      </c>
      <c r="J24" s="34" t="s">
        <v>79</v>
      </c>
      <c r="K24" s="34">
        <v>72</v>
      </c>
      <c r="L24" s="34">
        <v>2</v>
      </c>
      <c r="M24" s="71" t="s">
        <v>98</v>
      </c>
      <c r="N24" s="34">
        <v>2</v>
      </c>
      <c r="O24" s="34"/>
      <c r="P24" s="35" t="s">
        <v>99</v>
      </c>
      <c r="Q24" s="35" t="s">
        <v>97</v>
      </c>
    </row>
    <row r="25" spans="1:17" s="9" customFormat="1" ht="14.45" customHeight="1" x14ac:dyDescent="0.15">
      <c r="A25" s="9">
        <f t="shared" ca="1" si="0"/>
        <v>44</v>
      </c>
      <c r="B25" s="9">
        <f t="shared" si="1"/>
        <v>0</v>
      </c>
      <c r="C25" s="12"/>
      <c r="D25" s="12"/>
      <c r="E25" s="10">
        <f t="shared" ca="1" si="5"/>
        <v>0.8812774859895709</v>
      </c>
      <c r="F25" s="10">
        <f t="shared" si="2"/>
        <v>1</v>
      </c>
      <c r="G25" s="10">
        <f t="shared" ca="1" si="3"/>
        <v>0.8812774859895709</v>
      </c>
      <c r="H25" s="10">
        <f t="shared" ca="1" si="4"/>
        <v>44</v>
      </c>
      <c r="I25" s="34" t="s">
        <v>78</v>
      </c>
      <c r="J25" s="34" t="s">
        <v>79</v>
      </c>
      <c r="K25" s="34">
        <v>72</v>
      </c>
      <c r="L25" s="34">
        <v>3</v>
      </c>
      <c r="M25" s="71" t="s">
        <v>100</v>
      </c>
      <c r="N25" s="34">
        <v>3</v>
      </c>
      <c r="O25" s="34"/>
      <c r="P25" s="35" t="s">
        <v>101</v>
      </c>
      <c r="Q25" s="35"/>
    </row>
    <row r="26" spans="1:17" s="9" customFormat="1" ht="14.45" customHeight="1" x14ac:dyDescent="0.15">
      <c r="A26" s="9">
        <f t="shared" ca="1" si="0"/>
        <v>120</v>
      </c>
      <c r="B26" s="9">
        <f t="shared" si="1"/>
        <v>0</v>
      </c>
      <c r="C26" s="12"/>
      <c r="D26" s="12"/>
      <c r="E26" s="10">
        <f t="shared" ca="1" si="5"/>
        <v>0.64435626969849424</v>
      </c>
      <c r="F26" s="10">
        <f t="shared" si="2"/>
        <v>1</v>
      </c>
      <c r="G26" s="10">
        <f t="shared" ca="1" si="3"/>
        <v>0.64435626969849424</v>
      </c>
      <c r="H26" s="10">
        <f t="shared" ca="1" si="4"/>
        <v>120</v>
      </c>
      <c r="I26" s="34" t="s">
        <v>78</v>
      </c>
      <c r="J26" s="34" t="s">
        <v>79</v>
      </c>
      <c r="K26" s="34">
        <v>72</v>
      </c>
      <c r="L26" s="34">
        <v>4</v>
      </c>
      <c r="M26" s="71" t="s">
        <v>102</v>
      </c>
      <c r="N26" s="34">
        <v>4</v>
      </c>
      <c r="O26" s="34"/>
      <c r="P26" s="35" t="s">
        <v>61</v>
      </c>
      <c r="Q26" s="35"/>
    </row>
    <row r="27" spans="1:17" s="9" customFormat="1" ht="14.45" customHeight="1" x14ac:dyDescent="0.15">
      <c r="A27" s="9">
        <f t="shared" ca="1" si="0"/>
        <v>87</v>
      </c>
      <c r="B27" s="9">
        <f t="shared" si="1"/>
        <v>0</v>
      </c>
      <c r="C27" s="12"/>
      <c r="D27" s="12"/>
      <c r="E27" s="10">
        <f t="shared" ca="1" si="5"/>
        <v>0.76597130280959391</v>
      </c>
      <c r="F27" s="10">
        <f t="shared" si="2"/>
        <v>1</v>
      </c>
      <c r="G27" s="10">
        <f t="shared" ca="1" si="3"/>
        <v>0.76597130280959391</v>
      </c>
      <c r="H27" s="10">
        <f t="shared" ca="1" si="4"/>
        <v>87</v>
      </c>
      <c r="I27" s="34" t="s">
        <v>78</v>
      </c>
      <c r="J27" s="34" t="s">
        <v>79</v>
      </c>
      <c r="K27" s="34">
        <v>72</v>
      </c>
      <c r="L27" s="34">
        <v>5</v>
      </c>
      <c r="M27" s="71" t="s">
        <v>103</v>
      </c>
      <c r="N27" s="34">
        <v>5</v>
      </c>
      <c r="O27" s="34"/>
      <c r="P27" s="35" t="s">
        <v>57</v>
      </c>
      <c r="Q27" s="35"/>
    </row>
    <row r="28" spans="1:17" s="9" customFormat="1" ht="14.45" customHeight="1" x14ac:dyDescent="0.15">
      <c r="A28" s="9">
        <f t="shared" ca="1" si="0"/>
        <v>314</v>
      </c>
      <c r="B28" s="9">
        <f t="shared" si="1"/>
        <v>0</v>
      </c>
      <c r="C28" s="12"/>
      <c r="D28" s="12"/>
      <c r="E28" s="10">
        <f t="shared" ca="1" si="5"/>
        <v>4.5169793445306472E-2</v>
      </c>
      <c r="F28" s="10">
        <f t="shared" si="2"/>
        <v>1</v>
      </c>
      <c r="G28" s="10">
        <f t="shared" ca="1" si="3"/>
        <v>4.5169793445306472E-2</v>
      </c>
      <c r="H28" s="10">
        <f t="shared" ca="1" si="4"/>
        <v>314</v>
      </c>
      <c r="I28" s="34" t="s">
        <v>78</v>
      </c>
      <c r="J28" s="34" t="s">
        <v>79</v>
      </c>
      <c r="K28" s="34">
        <v>72</v>
      </c>
      <c r="L28" s="34">
        <v>6</v>
      </c>
      <c r="M28" s="71" t="s">
        <v>104</v>
      </c>
      <c r="N28" s="34">
        <v>6</v>
      </c>
      <c r="O28" s="34"/>
      <c r="P28" s="35" t="s">
        <v>58</v>
      </c>
      <c r="Q28" s="35"/>
    </row>
    <row r="29" spans="1:17" s="9" customFormat="1" ht="14.45" customHeight="1" x14ac:dyDescent="0.15">
      <c r="A29" s="9">
        <f t="shared" ca="1" si="0"/>
        <v>197</v>
      </c>
      <c r="B29" s="9">
        <f t="shared" si="1"/>
        <v>0</v>
      </c>
      <c r="C29" s="12"/>
      <c r="D29" s="12"/>
      <c r="E29" s="10">
        <f t="shared" ca="1" si="5"/>
        <v>0.43181946636808655</v>
      </c>
      <c r="F29" s="10">
        <f t="shared" si="2"/>
        <v>1</v>
      </c>
      <c r="G29" s="10">
        <f t="shared" ca="1" si="3"/>
        <v>0.43181946636808655</v>
      </c>
      <c r="H29" s="10">
        <f t="shared" ca="1" si="4"/>
        <v>197</v>
      </c>
      <c r="I29" s="34" t="s">
        <v>78</v>
      </c>
      <c r="J29" s="34" t="s">
        <v>79</v>
      </c>
      <c r="K29" s="34">
        <v>72</v>
      </c>
      <c r="L29" s="34">
        <v>7</v>
      </c>
      <c r="M29" s="71" t="s">
        <v>105</v>
      </c>
      <c r="N29" s="34">
        <v>7</v>
      </c>
      <c r="O29" s="34"/>
      <c r="P29" s="35" t="s">
        <v>71</v>
      </c>
      <c r="Q29" s="35"/>
    </row>
    <row r="30" spans="1:17" s="9" customFormat="1" ht="14.45" customHeight="1" x14ac:dyDescent="0.15">
      <c r="A30" s="9">
        <f t="shared" ca="1" si="0"/>
        <v>203</v>
      </c>
      <c r="B30" s="9">
        <f t="shared" si="1"/>
        <v>0</v>
      </c>
      <c r="C30" s="12"/>
      <c r="D30" s="12"/>
      <c r="E30" s="10">
        <f t="shared" ca="1" si="5"/>
        <v>0.39099283420619824</v>
      </c>
      <c r="F30" s="10">
        <f t="shared" si="2"/>
        <v>1</v>
      </c>
      <c r="G30" s="10">
        <f t="shared" ca="1" si="3"/>
        <v>0.39099283420619824</v>
      </c>
      <c r="H30" s="10">
        <f t="shared" ca="1" si="4"/>
        <v>203</v>
      </c>
      <c r="I30" s="34" t="s">
        <v>78</v>
      </c>
      <c r="J30" s="34" t="s">
        <v>79</v>
      </c>
      <c r="K30" s="34">
        <v>72</v>
      </c>
      <c r="L30" s="34">
        <v>8</v>
      </c>
      <c r="M30" s="71" t="s">
        <v>106</v>
      </c>
      <c r="N30" s="34">
        <v>8</v>
      </c>
      <c r="O30" s="34"/>
      <c r="P30" s="35" t="s">
        <v>107</v>
      </c>
      <c r="Q30" s="35"/>
    </row>
    <row r="31" spans="1:17" s="9" customFormat="1" ht="14.45" customHeight="1" x14ac:dyDescent="0.15">
      <c r="A31" s="9">
        <f t="shared" ca="1" si="0"/>
        <v>163</v>
      </c>
      <c r="B31" s="9">
        <f t="shared" si="1"/>
        <v>0</v>
      </c>
      <c r="C31" s="12"/>
      <c r="D31" s="12"/>
      <c r="E31" s="10">
        <f t="shared" ca="1" si="5"/>
        <v>0.50826459891135711</v>
      </c>
      <c r="F31" s="10">
        <f t="shared" si="2"/>
        <v>1</v>
      </c>
      <c r="G31" s="10">
        <f t="shared" ca="1" si="3"/>
        <v>0.50826459891135711</v>
      </c>
      <c r="H31" s="10">
        <f t="shared" ca="1" si="4"/>
        <v>163</v>
      </c>
      <c r="I31" s="92"/>
      <c r="J31" s="92"/>
      <c r="K31" s="92"/>
      <c r="L31" s="101" t="s">
        <v>653</v>
      </c>
      <c r="M31" s="99"/>
      <c r="N31" s="92"/>
      <c r="O31" s="92"/>
      <c r="P31" s="100"/>
      <c r="Q31" s="100"/>
    </row>
    <row r="32" spans="1:17" s="9" customFormat="1" ht="14.45" customHeight="1" x14ac:dyDescent="0.15">
      <c r="A32" s="9">
        <f t="shared" ca="1" si="0"/>
        <v>62</v>
      </c>
      <c r="B32" s="9">
        <f t="shared" si="1"/>
        <v>0</v>
      </c>
      <c r="C32" s="12"/>
      <c r="D32" s="12"/>
      <c r="E32" s="10">
        <f t="shared" ca="1" si="5"/>
        <v>0.84341366500602966</v>
      </c>
      <c r="F32" s="10">
        <f t="shared" si="2"/>
        <v>1</v>
      </c>
      <c r="G32" s="10">
        <f t="shared" ca="1" si="3"/>
        <v>0.84341366500602966</v>
      </c>
      <c r="H32" s="10">
        <f t="shared" ca="1" si="4"/>
        <v>62</v>
      </c>
      <c r="I32" s="34" t="s">
        <v>78</v>
      </c>
      <c r="J32" s="34" t="s">
        <v>79</v>
      </c>
      <c r="K32" s="34">
        <v>72</v>
      </c>
      <c r="L32" s="34">
        <v>1</v>
      </c>
      <c r="M32" s="71" t="s">
        <v>108</v>
      </c>
      <c r="N32" s="34">
        <v>1</v>
      </c>
      <c r="O32" s="34"/>
      <c r="P32" s="35" t="s">
        <v>43</v>
      </c>
      <c r="Q32" s="35" t="s">
        <v>109</v>
      </c>
    </row>
    <row r="33" spans="1:17" s="9" customFormat="1" ht="14.45" customHeight="1" x14ac:dyDescent="0.15">
      <c r="A33" s="9">
        <f t="shared" ca="1" si="0"/>
        <v>139</v>
      </c>
      <c r="B33" s="9">
        <f t="shared" si="1"/>
        <v>0</v>
      </c>
      <c r="C33" s="12"/>
      <c r="D33" s="12"/>
      <c r="E33" s="10">
        <f t="shared" ca="1" si="5"/>
        <v>0.58299264178178312</v>
      </c>
      <c r="F33" s="10">
        <f t="shared" si="2"/>
        <v>1</v>
      </c>
      <c r="G33" s="10">
        <f t="shared" ca="1" si="3"/>
        <v>0.58299264178178312</v>
      </c>
      <c r="H33" s="10">
        <f t="shared" ca="1" si="4"/>
        <v>139</v>
      </c>
      <c r="I33" s="34" t="s">
        <v>78</v>
      </c>
      <c r="J33" s="34" t="s">
        <v>79</v>
      </c>
      <c r="K33" s="34">
        <v>72</v>
      </c>
      <c r="L33" s="34">
        <v>2</v>
      </c>
      <c r="M33" s="71" t="s">
        <v>110</v>
      </c>
      <c r="N33" s="34">
        <v>2</v>
      </c>
      <c r="O33" s="34"/>
      <c r="P33" s="35" t="s">
        <v>44</v>
      </c>
      <c r="Q33" s="35" t="s">
        <v>109</v>
      </c>
    </row>
    <row r="34" spans="1:17" s="9" customFormat="1" ht="14.45" customHeight="1" x14ac:dyDescent="0.15">
      <c r="A34" s="9">
        <f t="shared" ca="1" si="0"/>
        <v>158</v>
      </c>
      <c r="B34" s="9">
        <f t="shared" si="1"/>
        <v>0</v>
      </c>
      <c r="C34" s="12"/>
      <c r="D34" s="12"/>
      <c r="E34" s="10">
        <f t="shared" ca="1" si="5"/>
        <v>0.53331879447886477</v>
      </c>
      <c r="F34" s="10">
        <f t="shared" si="2"/>
        <v>1</v>
      </c>
      <c r="G34" s="10">
        <f t="shared" ca="1" si="3"/>
        <v>0.53331879447886477</v>
      </c>
      <c r="H34" s="10">
        <f t="shared" ca="1" si="4"/>
        <v>158</v>
      </c>
      <c r="I34" s="34" t="s">
        <v>78</v>
      </c>
      <c r="J34" s="34" t="s">
        <v>79</v>
      </c>
      <c r="K34" s="34">
        <v>72</v>
      </c>
      <c r="L34" s="34">
        <v>3</v>
      </c>
      <c r="M34" s="71" t="s">
        <v>111</v>
      </c>
      <c r="N34" s="34">
        <v>3</v>
      </c>
      <c r="O34" s="34"/>
      <c r="P34" s="35" t="s">
        <v>46</v>
      </c>
      <c r="Q34" s="35" t="s">
        <v>109</v>
      </c>
    </row>
    <row r="35" spans="1:17" s="9" customFormat="1" ht="14.45" customHeight="1" x14ac:dyDescent="0.15">
      <c r="A35" s="9">
        <f t="shared" ca="1" si="0"/>
        <v>134</v>
      </c>
      <c r="B35" s="9">
        <f t="shared" si="1"/>
        <v>0</v>
      </c>
      <c r="C35" s="12"/>
      <c r="D35" s="12"/>
      <c r="E35" s="10">
        <f t="shared" ca="1" si="5"/>
        <v>0.60160495088441446</v>
      </c>
      <c r="F35" s="10">
        <f t="shared" si="2"/>
        <v>1</v>
      </c>
      <c r="G35" s="10">
        <f t="shared" ca="1" si="3"/>
        <v>0.60160495088441446</v>
      </c>
      <c r="H35" s="10">
        <f t="shared" ca="1" si="4"/>
        <v>134</v>
      </c>
      <c r="I35" s="34" t="s">
        <v>78</v>
      </c>
      <c r="J35" s="34" t="s">
        <v>79</v>
      </c>
      <c r="K35" s="34">
        <v>72</v>
      </c>
      <c r="L35" s="34">
        <v>4</v>
      </c>
      <c r="M35" s="71" t="s">
        <v>112</v>
      </c>
      <c r="N35" s="34">
        <v>4</v>
      </c>
      <c r="O35" s="34"/>
      <c r="P35" s="35" t="s">
        <v>66</v>
      </c>
      <c r="Q35" s="35" t="s">
        <v>109</v>
      </c>
    </row>
    <row r="36" spans="1:17" s="9" customFormat="1" ht="14.45" customHeight="1" x14ac:dyDescent="0.15">
      <c r="A36" s="9">
        <f t="shared" ca="1" si="0"/>
        <v>74</v>
      </c>
      <c r="B36" s="9">
        <f t="shared" si="1"/>
        <v>0</v>
      </c>
      <c r="C36" s="12"/>
      <c r="D36" s="12"/>
      <c r="E36" s="10">
        <f t="shared" ca="1" si="5"/>
        <v>0.809589717176875</v>
      </c>
      <c r="F36" s="10">
        <f t="shared" si="2"/>
        <v>1</v>
      </c>
      <c r="G36" s="10">
        <f t="shared" ca="1" si="3"/>
        <v>0.809589717176875</v>
      </c>
      <c r="H36" s="10">
        <f t="shared" ca="1" si="4"/>
        <v>74</v>
      </c>
      <c r="I36" s="34" t="s">
        <v>78</v>
      </c>
      <c r="J36" s="34" t="s">
        <v>79</v>
      </c>
      <c r="K36" s="34">
        <v>72</v>
      </c>
      <c r="L36" s="34">
        <v>5</v>
      </c>
      <c r="M36" s="71" t="s">
        <v>113</v>
      </c>
      <c r="N36" s="34">
        <v>5</v>
      </c>
      <c r="O36" s="34"/>
      <c r="P36" s="35" t="s">
        <v>67</v>
      </c>
      <c r="Q36" s="35" t="s">
        <v>109</v>
      </c>
    </row>
    <row r="37" spans="1:17" s="9" customFormat="1" ht="14.45" customHeight="1" x14ac:dyDescent="0.15">
      <c r="A37" s="9">
        <f t="shared" ca="1" si="0"/>
        <v>119</v>
      </c>
      <c r="B37" s="9">
        <f t="shared" si="1"/>
        <v>0</v>
      </c>
      <c r="C37" s="12"/>
      <c r="D37" s="12"/>
      <c r="E37" s="10">
        <f t="shared" ca="1" si="5"/>
        <v>0.64669572564804256</v>
      </c>
      <c r="F37" s="10">
        <f t="shared" si="2"/>
        <v>1</v>
      </c>
      <c r="G37" s="10">
        <f t="shared" ca="1" si="3"/>
        <v>0.64669572564804256</v>
      </c>
      <c r="H37" s="10">
        <f t="shared" ca="1" si="4"/>
        <v>119</v>
      </c>
      <c r="I37" s="34" t="s">
        <v>78</v>
      </c>
      <c r="J37" s="34" t="s">
        <v>79</v>
      </c>
      <c r="K37" s="34">
        <v>72</v>
      </c>
      <c r="L37" s="34">
        <v>6</v>
      </c>
      <c r="M37" s="71" t="s">
        <v>114</v>
      </c>
      <c r="N37" s="34">
        <v>6</v>
      </c>
      <c r="O37" s="34"/>
      <c r="P37" s="35" t="s">
        <v>47</v>
      </c>
      <c r="Q37" s="35"/>
    </row>
    <row r="38" spans="1:17" s="9" customFormat="1" ht="14.45" customHeight="1" x14ac:dyDescent="0.15">
      <c r="A38" s="9">
        <f t="shared" ca="1" si="0"/>
        <v>102</v>
      </c>
      <c r="B38" s="9">
        <f t="shared" si="1"/>
        <v>0</v>
      </c>
      <c r="C38" s="12"/>
      <c r="D38" s="12"/>
      <c r="E38" s="10">
        <f t="shared" ca="1" si="5"/>
        <v>0.70103668995973201</v>
      </c>
      <c r="F38" s="10">
        <f t="shared" si="2"/>
        <v>1</v>
      </c>
      <c r="G38" s="10">
        <f t="shared" ca="1" si="3"/>
        <v>0.70103668995973201</v>
      </c>
      <c r="H38" s="10">
        <f t="shared" ca="1" si="4"/>
        <v>102</v>
      </c>
      <c r="I38" s="34" t="s">
        <v>78</v>
      </c>
      <c r="J38" s="34" t="s">
        <v>79</v>
      </c>
      <c r="K38" s="34">
        <v>72</v>
      </c>
      <c r="L38" s="34">
        <v>7</v>
      </c>
      <c r="M38" s="71" t="s">
        <v>115</v>
      </c>
      <c r="N38" s="34">
        <v>7</v>
      </c>
      <c r="O38" s="34"/>
      <c r="P38" s="35" t="s">
        <v>48</v>
      </c>
      <c r="Q38" s="35" t="s">
        <v>116</v>
      </c>
    </row>
    <row r="39" spans="1:17" s="9" customFormat="1" ht="14.45" customHeight="1" x14ac:dyDescent="0.15">
      <c r="A39" s="9">
        <f t="shared" ca="1" si="0"/>
        <v>327</v>
      </c>
      <c r="B39" s="9">
        <f t="shared" si="1"/>
        <v>0</v>
      </c>
      <c r="C39" s="12"/>
      <c r="D39" s="12"/>
      <c r="E39" s="10">
        <f t="shared" ca="1" si="5"/>
        <v>5.4664390873525592E-3</v>
      </c>
      <c r="F39" s="10">
        <f t="shared" si="2"/>
        <v>1</v>
      </c>
      <c r="G39" s="10">
        <f t="shared" ca="1" si="3"/>
        <v>5.4664390873525592E-3</v>
      </c>
      <c r="H39" s="10">
        <f t="shared" ca="1" si="4"/>
        <v>327</v>
      </c>
      <c r="I39" s="34" t="s">
        <v>78</v>
      </c>
      <c r="J39" s="34" t="s">
        <v>79</v>
      </c>
      <c r="K39" s="34">
        <v>72</v>
      </c>
      <c r="L39" s="34">
        <v>8</v>
      </c>
      <c r="M39" s="71" t="s">
        <v>117</v>
      </c>
      <c r="N39" s="34">
        <v>8</v>
      </c>
      <c r="O39" s="34"/>
      <c r="P39" s="35" t="s">
        <v>49</v>
      </c>
      <c r="Q39" s="35" t="s">
        <v>116</v>
      </c>
    </row>
    <row r="40" spans="1:17" s="9" customFormat="1" ht="14.45" customHeight="1" x14ac:dyDescent="0.15">
      <c r="A40" s="9">
        <f t="shared" ca="1" si="0"/>
        <v>75</v>
      </c>
      <c r="B40" s="9">
        <f t="shared" si="1"/>
        <v>0</v>
      </c>
      <c r="C40" s="12"/>
      <c r="D40" s="12"/>
      <c r="E40" s="10">
        <f t="shared" ca="1" si="5"/>
        <v>0.80793434442094236</v>
      </c>
      <c r="F40" s="10">
        <f t="shared" si="2"/>
        <v>1</v>
      </c>
      <c r="G40" s="10">
        <f t="shared" ca="1" si="3"/>
        <v>0.80793434442094236</v>
      </c>
      <c r="H40" s="10">
        <f t="shared" ca="1" si="4"/>
        <v>75</v>
      </c>
      <c r="I40" s="92" t="s">
        <v>655</v>
      </c>
      <c r="J40" s="92"/>
      <c r="K40" s="92"/>
      <c r="L40" s="101" t="s">
        <v>654</v>
      </c>
      <c r="M40" s="99"/>
      <c r="N40" s="92"/>
      <c r="O40" s="92"/>
      <c r="P40" s="100"/>
      <c r="Q40" s="100"/>
    </row>
    <row r="41" spans="1:17" s="9" customFormat="1" ht="14.45" customHeight="1" x14ac:dyDescent="0.15">
      <c r="A41" s="9">
        <f t="shared" ca="1" si="0"/>
        <v>226</v>
      </c>
      <c r="B41" s="9">
        <f t="shared" si="1"/>
        <v>0</v>
      </c>
      <c r="C41" s="12"/>
      <c r="D41" s="12"/>
      <c r="E41" s="10">
        <f t="shared" ca="1" si="5"/>
        <v>0.32006616331714355</v>
      </c>
      <c r="F41" s="10">
        <f t="shared" si="2"/>
        <v>1</v>
      </c>
      <c r="G41" s="10">
        <f t="shared" ca="1" si="3"/>
        <v>0.32006616331714355</v>
      </c>
      <c r="H41" s="10">
        <f t="shared" ca="1" si="4"/>
        <v>226</v>
      </c>
      <c r="I41" s="34" t="s">
        <v>78</v>
      </c>
      <c r="J41" s="34" t="s">
        <v>79</v>
      </c>
      <c r="K41" s="34">
        <v>72</v>
      </c>
      <c r="L41" s="34">
        <v>1</v>
      </c>
      <c r="M41" s="71" t="s">
        <v>118</v>
      </c>
      <c r="N41" s="34">
        <v>1</v>
      </c>
      <c r="O41" s="34"/>
      <c r="P41" s="35" t="s">
        <v>50</v>
      </c>
      <c r="Q41" s="35"/>
    </row>
    <row r="42" spans="1:17" s="9" customFormat="1" ht="14.45" customHeight="1" x14ac:dyDescent="0.15">
      <c r="A42" s="9">
        <f t="shared" ca="1" si="0"/>
        <v>165</v>
      </c>
      <c r="B42" s="9">
        <f t="shared" si="1"/>
        <v>0</v>
      </c>
      <c r="C42" s="12"/>
      <c r="D42" s="12"/>
      <c r="E42" s="10">
        <f t="shared" ca="1" si="5"/>
        <v>0.50624264418670473</v>
      </c>
      <c r="F42" s="10">
        <f t="shared" si="2"/>
        <v>1</v>
      </c>
      <c r="G42" s="10">
        <f t="shared" ca="1" si="3"/>
        <v>0.50624264418670473</v>
      </c>
      <c r="H42" s="10">
        <f t="shared" ca="1" si="4"/>
        <v>165</v>
      </c>
      <c r="I42" s="34" t="s">
        <v>78</v>
      </c>
      <c r="J42" s="34" t="s">
        <v>79</v>
      </c>
      <c r="K42" s="34">
        <v>72</v>
      </c>
      <c r="L42" s="34">
        <v>2</v>
      </c>
      <c r="M42" s="71" t="s">
        <v>119</v>
      </c>
      <c r="N42" s="34">
        <v>2</v>
      </c>
      <c r="O42" s="34"/>
      <c r="P42" s="35" t="s">
        <v>120</v>
      </c>
      <c r="Q42" s="35"/>
    </row>
    <row r="43" spans="1:17" s="9" customFormat="1" ht="14.45" customHeight="1" x14ac:dyDescent="0.15">
      <c r="A43" s="9">
        <f t="shared" ca="1" si="0"/>
        <v>316</v>
      </c>
      <c r="B43" s="9">
        <f t="shared" si="1"/>
        <v>0</v>
      </c>
      <c r="C43" s="12"/>
      <c r="D43" s="12"/>
      <c r="E43" s="10">
        <f t="shared" ca="1" si="5"/>
        <v>4.2997158724103257E-2</v>
      </c>
      <c r="F43" s="10">
        <f t="shared" si="2"/>
        <v>1</v>
      </c>
      <c r="G43" s="10">
        <f t="shared" ca="1" si="3"/>
        <v>4.2997158724103257E-2</v>
      </c>
      <c r="H43" s="10">
        <f t="shared" ca="1" si="4"/>
        <v>316</v>
      </c>
      <c r="I43" s="34" t="s">
        <v>78</v>
      </c>
      <c r="J43" s="34" t="s">
        <v>79</v>
      </c>
      <c r="K43" s="34">
        <v>72</v>
      </c>
      <c r="L43" s="34">
        <v>3</v>
      </c>
      <c r="M43" s="71" t="s">
        <v>121</v>
      </c>
      <c r="N43" s="34">
        <v>3</v>
      </c>
      <c r="O43" s="34"/>
      <c r="P43" s="35" t="s">
        <v>122</v>
      </c>
      <c r="Q43" s="35"/>
    </row>
    <row r="44" spans="1:17" s="9" customFormat="1" ht="14.45" customHeight="1" x14ac:dyDescent="0.15">
      <c r="A44" s="9">
        <f t="shared" ca="1" si="0"/>
        <v>131</v>
      </c>
      <c r="B44" s="9">
        <f t="shared" si="1"/>
        <v>0</v>
      </c>
      <c r="C44" s="12"/>
      <c r="D44" s="12"/>
      <c r="E44" s="10">
        <f t="shared" ca="1" si="5"/>
        <v>0.61603719839879512</v>
      </c>
      <c r="F44" s="10">
        <f t="shared" si="2"/>
        <v>1</v>
      </c>
      <c r="G44" s="10">
        <f t="shared" ca="1" si="3"/>
        <v>0.61603719839879512</v>
      </c>
      <c r="H44" s="10">
        <f t="shared" ca="1" si="4"/>
        <v>131</v>
      </c>
      <c r="I44" s="34" t="s">
        <v>78</v>
      </c>
      <c r="J44" s="34" t="s">
        <v>79</v>
      </c>
      <c r="K44" s="34">
        <v>72</v>
      </c>
      <c r="L44" s="34">
        <v>4</v>
      </c>
      <c r="M44" s="71" t="s">
        <v>123</v>
      </c>
      <c r="N44" s="34">
        <v>4</v>
      </c>
      <c r="O44" s="34"/>
      <c r="P44" s="35" t="s">
        <v>124</v>
      </c>
      <c r="Q44" s="35" t="s">
        <v>125</v>
      </c>
    </row>
    <row r="45" spans="1:17" s="9" customFormat="1" ht="14.45" customHeight="1" x14ac:dyDescent="0.15">
      <c r="A45" s="9">
        <f t="shared" ca="1" si="0"/>
        <v>310</v>
      </c>
      <c r="B45" s="9">
        <f t="shared" si="1"/>
        <v>0</v>
      </c>
      <c r="C45" s="12"/>
      <c r="D45" s="12"/>
      <c r="E45" s="10">
        <f t="shared" ca="1" si="5"/>
        <v>6.395103991269957E-2</v>
      </c>
      <c r="F45" s="10">
        <f t="shared" si="2"/>
        <v>1</v>
      </c>
      <c r="G45" s="10">
        <f t="shared" ca="1" si="3"/>
        <v>6.395103991269957E-2</v>
      </c>
      <c r="H45" s="10">
        <f t="shared" ca="1" si="4"/>
        <v>310</v>
      </c>
      <c r="I45" s="34" t="s">
        <v>78</v>
      </c>
      <c r="J45" s="34" t="s">
        <v>79</v>
      </c>
      <c r="K45" s="34">
        <v>72</v>
      </c>
      <c r="L45" s="34">
        <v>5</v>
      </c>
      <c r="M45" s="71" t="s">
        <v>126</v>
      </c>
      <c r="N45" s="34">
        <v>5</v>
      </c>
      <c r="O45" s="34"/>
      <c r="P45" s="35" t="s">
        <v>55</v>
      </c>
      <c r="Q45" s="35"/>
    </row>
    <row r="46" spans="1:17" s="9" customFormat="1" ht="14.45" customHeight="1" x14ac:dyDescent="0.15">
      <c r="A46" s="9">
        <f t="shared" ca="1" si="0"/>
        <v>106</v>
      </c>
      <c r="B46" s="9">
        <f t="shared" si="1"/>
        <v>0</v>
      </c>
      <c r="C46" s="12"/>
      <c r="D46" s="12"/>
      <c r="E46" s="10">
        <f t="shared" ca="1" si="5"/>
        <v>0.69039913865837599</v>
      </c>
      <c r="F46" s="10">
        <f t="shared" si="2"/>
        <v>1</v>
      </c>
      <c r="G46" s="10">
        <f t="shared" ca="1" si="3"/>
        <v>0.69039913865837599</v>
      </c>
      <c r="H46" s="10">
        <f t="shared" ca="1" si="4"/>
        <v>106</v>
      </c>
      <c r="I46" s="34" t="s">
        <v>78</v>
      </c>
      <c r="J46" s="34" t="s">
        <v>79</v>
      </c>
      <c r="K46" s="34">
        <v>72</v>
      </c>
      <c r="L46" s="34">
        <v>6</v>
      </c>
      <c r="M46" s="71" t="s">
        <v>127</v>
      </c>
      <c r="N46" s="34">
        <v>6</v>
      </c>
      <c r="O46" s="34"/>
      <c r="P46" s="35" t="s">
        <v>54</v>
      </c>
      <c r="Q46" s="35"/>
    </row>
    <row r="47" spans="1:17" s="9" customFormat="1" ht="14.45" customHeight="1" x14ac:dyDescent="0.15">
      <c r="A47" s="9">
        <f t="shared" ca="1" si="0"/>
        <v>50</v>
      </c>
      <c r="B47" s="9">
        <f t="shared" si="1"/>
        <v>0</v>
      </c>
      <c r="C47" s="12"/>
      <c r="D47" s="12"/>
      <c r="E47" s="10">
        <f t="shared" ca="1" si="5"/>
        <v>0.86589642711362103</v>
      </c>
      <c r="F47" s="10">
        <f t="shared" si="2"/>
        <v>1</v>
      </c>
      <c r="G47" s="10">
        <f t="shared" ca="1" si="3"/>
        <v>0.86589642711362103</v>
      </c>
      <c r="H47" s="10">
        <f t="shared" ca="1" si="4"/>
        <v>50</v>
      </c>
      <c r="I47" s="34" t="s">
        <v>78</v>
      </c>
      <c r="J47" s="34" t="s">
        <v>79</v>
      </c>
      <c r="K47" s="34">
        <v>72</v>
      </c>
      <c r="L47" s="34">
        <v>7</v>
      </c>
      <c r="M47" s="71" t="s">
        <v>128</v>
      </c>
      <c r="N47" s="34">
        <v>7</v>
      </c>
      <c r="O47" s="34"/>
      <c r="P47" s="35" t="s">
        <v>129</v>
      </c>
      <c r="Q47" s="35"/>
    </row>
    <row r="48" spans="1:17" s="9" customFormat="1" ht="14.45" customHeight="1" x14ac:dyDescent="0.15">
      <c r="A48" s="9">
        <f t="shared" ca="1" si="0"/>
        <v>21</v>
      </c>
      <c r="B48" s="9">
        <f t="shared" si="1"/>
        <v>0</v>
      </c>
      <c r="C48" s="12"/>
      <c r="D48" s="12"/>
      <c r="E48" s="10">
        <f t="shared" ca="1" si="5"/>
        <v>0.95763564091742626</v>
      </c>
      <c r="F48" s="10">
        <f t="shared" si="2"/>
        <v>1</v>
      </c>
      <c r="G48" s="10">
        <f t="shared" ca="1" si="3"/>
        <v>0.95763564091742626</v>
      </c>
      <c r="H48" s="10">
        <f t="shared" ca="1" si="4"/>
        <v>21</v>
      </c>
      <c r="I48" s="34" t="s">
        <v>78</v>
      </c>
      <c r="J48" s="34" t="s">
        <v>79</v>
      </c>
      <c r="K48" s="34">
        <v>72</v>
      </c>
      <c r="L48" s="34">
        <v>8</v>
      </c>
      <c r="M48" s="71" t="s">
        <v>130</v>
      </c>
      <c r="N48" s="34">
        <v>8</v>
      </c>
      <c r="O48" s="34"/>
      <c r="P48" s="35" t="s">
        <v>56</v>
      </c>
      <c r="Q48" s="35"/>
    </row>
    <row r="49" spans="1:17" s="9" customFormat="1" ht="14.45" customHeight="1" x14ac:dyDescent="0.15">
      <c r="A49" s="9">
        <f t="shared" ca="1" si="0"/>
        <v>32</v>
      </c>
      <c r="B49" s="9">
        <f t="shared" si="1"/>
        <v>0</v>
      </c>
      <c r="C49" s="12"/>
      <c r="D49" s="12"/>
      <c r="E49" s="10">
        <f t="shared" ca="1" si="5"/>
        <v>0.9136318868995541</v>
      </c>
      <c r="F49" s="10">
        <f t="shared" si="2"/>
        <v>1</v>
      </c>
      <c r="G49" s="10">
        <f t="shared" ca="1" si="3"/>
        <v>0.9136318868995541</v>
      </c>
      <c r="H49" s="10">
        <f t="shared" ca="1" si="4"/>
        <v>32</v>
      </c>
      <c r="I49" s="92"/>
      <c r="J49" s="92"/>
      <c r="K49" s="92"/>
      <c r="L49" s="101" t="s">
        <v>656</v>
      </c>
      <c r="M49" s="99"/>
      <c r="N49" s="92"/>
      <c r="O49" s="92"/>
      <c r="P49" s="100"/>
      <c r="Q49" s="100"/>
    </row>
    <row r="50" spans="1:17" s="9" customFormat="1" ht="14.45" customHeight="1" x14ac:dyDescent="0.15">
      <c r="A50" s="9">
        <f t="shared" ca="1" si="0"/>
        <v>28</v>
      </c>
      <c r="B50" s="9">
        <f t="shared" si="1"/>
        <v>0</v>
      </c>
      <c r="C50" s="12"/>
      <c r="D50" s="12"/>
      <c r="E50" s="10">
        <f t="shared" ca="1" si="5"/>
        <v>0.92725955967958451</v>
      </c>
      <c r="F50" s="10">
        <f t="shared" si="2"/>
        <v>1</v>
      </c>
      <c r="G50" s="10">
        <f t="shared" ca="1" si="3"/>
        <v>0.92725955967958451</v>
      </c>
      <c r="H50" s="10">
        <f t="shared" ca="1" si="4"/>
        <v>28</v>
      </c>
      <c r="I50" s="92"/>
      <c r="J50" s="92"/>
      <c r="K50" s="92"/>
      <c r="L50" s="101" t="s">
        <v>657</v>
      </c>
      <c r="M50" s="99"/>
      <c r="N50" s="92"/>
      <c r="O50" s="92"/>
      <c r="P50" s="100"/>
      <c r="Q50" s="100"/>
    </row>
    <row r="51" spans="1:17" s="9" customFormat="1" ht="14.45" customHeight="1" x14ac:dyDescent="0.15">
      <c r="A51" s="9">
        <f t="shared" ca="1" si="0"/>
        <v>3</v>
      </c>
      <c r="B51" s="9">
        <f t="shared" si="1"/>
        <v>0</v>
      </c>
      <c r="C51" s="12"/>
      <c r="D51" s="12"/>
      <c r="E51" s="10">
        <f t="shared" ca="1" si="5"/>
        <v>0.99561333542127484</v>
      </c>
      <c r="F51" s="10">
        <f t="shared" si="2"/>
        <v>1</v>
      </c>
      <c r="G51" s="10">
        <f t="shared" ca="1" si="3"/>
        <v>0.99561333542127484</v>
      </c>
      <c r="H51" s="10">
        <f t="shared" ca="1" si="4"/>
        <v>3</v>
      </c>
      <c r="I51" s="34" t="s">
        <v>78</v>
      </c>
      <c r="J51" s="34" t="s">
        <v>79</v>
      </c>
      <c r="K51" s="34">
        <v>73</v>
      </c>
      <c r="L51" s="34">
        <v>1</v>
      </c>
      <c r="M51" s="87" t="s">
        <v>131</v>
      </c>
      <c r="N51" s="34">
        <v>1</v>
      </c>
      <c r="O51" s="34"/>
      <c r="P51" s="35" t="s">
        <v>132</v>
      </c>
      <c r="Q51" s="35"/>
    </row>
    <row r="52" spans="1:17" s="9" customFormat="1" ht="14.45" customHeight="1" x14ac:dyDescent="0.15">
      <c r="A52" s="9">
        <f t="shared" ca="1" si="0"/>
        <v>248</v>
      </c>
      <c r="B52" s="9">
        <f t="shared" si="1"/>
        <v>0</v>
      </c>
      <c r="C52" s="12"/>
      <c r="D52" s="12"/>
      <c r="E52" s="10">
        <f t="shared" ca="1" si="5"/>
        <v>0.26345752811622669</v>
      </c>
      <c r="F52" s="10">
        <f t="shared" si="2"/>
        <v>1</v>
      </c>
      <c r="G52" s="10">
        <f t="shared" ca="1" si="3"/>
        <v>0.26345752811622669</v>
      </c>
      <c r="H52" s="10">
        <f t="shared" ca="1" si="4"/>
        <v>248</v>
      </c>
      <c r="I52" s="34" t="s">
        <v>78</v>
      </c>
      <c r="J52" s="34" t="s">
        <v>79</v>
      </c>
      <c r="K52" s="34">
        <v>73</v>
      </c>
      <c r="L52" s="34">
        <v>2</v>
      </c>
      <c r="M52" s="87" t="s">
        <v>133</v>
      </c>
      <c r="N52" s="34">
        <v>2</v>
      </c>
      <c r="O52" s="34"/>
      <c r="P52" s="35" t="s">
        <v>134</v>
      </c>
      <c r="Q52" s="35"/>
    </row>
    <row r="53" spans="1:17" s="9" customFormat="1" ht="14.45" customHeight="1" x14ac:dyDescent="0.15">
      <c r="A53" s="9">
        <f t="shared" ca="1" si="0"/>
        <v>222</v>
      </c>
      <c r="B53" s="9">
        <f t="shared" si="1"/>
        <v>0</v>
      </c>
      <c r="C53" s="12"/>
      <c r="D53" s="12"/>
      <c r="E53" s="10">
        <f t="shared" ca="1" si="5"/>
        <v>0.33106321525891969</v>
      </c>
      <c r="F53" s="10">
        <f t="shared" si="2"/>
        <v>1</v>
      </c>
      <c r="G53" s="10">
        <f t="shared" ca="1" si="3"/>
        <v>0.33106321525891969</v>
      </c>
      <c r="H53" s="10">
        <f t="shared" ca="1" si="4"/>
        <v>222</v>
      </c>
      <c r="I53" s="90" t="s">
        <v>78</v>
      </c>
      <c r="J53" s="90" t="s">
        <v>79</v>
      </c>
      <c r="K53" s="107">
        <v>73</v>
      </c>
      <c r="L53" s="107">
        <v>3</v>
      </c>
      <c r="M53" s="91" t="s">
        <v>135</v>
      </c>
      <c r="N53" s="90">
        <v>3</v>
      </c>
      <c r="O53" s="90"/>
      <c r="P53" s="91" t="s">
        <v>136</v>
      </c>
      <c r="Q53" s="85"/>
    </row>
    <row r="54" spans="1:17" s="9" customFormat="1" ht="14.45" customHeight="1" x14ac:dyDescent="0.15">
      <c r="A54" s="9">
        <f t="shared" ca="1" si="0"/>
        <v>190</v>
      </c>
      <c r="B54" s="9">
        <f t="shared" si="1"/>
        <v>0</v>
      </c>
      <c r="C54" s="12"/>
      <c r="D54" s="12"/>
      <c r="E54" s="10">
        <f t="shared" ca="1" si="5"/>
        <v>0.44163770937106461</v>
      </c>
      <c r="F54" s="10">
        <f t="shared" si="2"/>
        <v>1</v>
      </c>
      <c r="G54" s="10">
        <f t="shared" ca="1" si="3"/>
        <v>0.44163770937106461</v>
      </c>
      <c r="H54" s="10">
        <f t="shared" ca="1" si="4"/>
        <v>190</v>
      </c>
      <c r="I54" s="34" t="s">
        <v>78</v>
      </c>
      <c r="J54" s="34" t="s">
        <v>79</v>
      </c>
      <c r="K54" s="34">
        <v>73</v>
      </c>
      <c r="L54" s="34">
        <v>4</v>
      </c>
      <c r="M54" s="71" t="s">
        <v>137</v>
      </c>
      <c r="N54" s="34">
        <v>4</v>
      </c>
      <c r="O54" s="34"/>
      <c r="P54" s="71" t="s">
        <v>138</v>
      </c>
      <c r="Q54" s="35"/>
    </row>
    <row r="55" spans="1:17" s="9" customFormat="1" ht="14.45" customHeight="1" x14ac:dyDescent="0.15">
      <c r="A55" s="9">
        <f t="shared" ca="1" si="0"/>
        <v>216</v>
      </c>
      <c r="B55" s="9">
        <f t="shared" si="1"/>
        <v>0</v>
      </c>
      <c r="C55" s="12"/>
      <c r="D55" s="12"/>
      <c r="E55" s="10">
        <f t="shared" ca="1" si="5"/>
        <v>0.34794408451945469</v>
      </c>
      <c r="F55" s="10">
        <f t="shared" si="2"/>
        <v>1</v>
      </c>
      <c r="G55" s="10">
        <f t="shared" ca="1" si="3"/>
        <v>0.34794408451945469</v>
      </c>
      <c r="H55" s="10">
        <f t="shared" ca="1" si="4"/>
        <v>216</v>
      </c>
      <c r="I55" s="34" t="s">
        <v>78</v>
      </c>
      <c r="J55" s="34" t="s">
        <v>79</v>
      </c>
      <c r="K55" s="34">
        <v>73</v>
      </c>
      <c r="L55" s="34">
        <v>5</v>
      </c>
      <c r="M55" s="71" t="s">
        <v>139</v>
      </c>
      <c r="N55" s="34">
        <v>5</v>
      </c>
      <c r="O55" s="34"/>
      <c r="P55" s="71" t="s">
        <v>140</v>
      </c>
      <c r="Q55" s="35"/>
    </row>
    <row r="56" spans="1:17" s="9" customFormat="1" ht="14.45" customHeight="1" x14ac:dyDescent="0.15">
      <c r="A56" s="9">
        <f t="shared" ca="1" si="0"/>
        <v>58</v>
      </c>
      <c r="B56" s="9">
        <f t="shared" si="1"/>
        <v>0</v>
      </c>
      <c r="C56" s="12"/>
      <c r="D56" s="12"/>
      <c r="E56" s="10">
        <f t="shared" ca="1" si="5"/>
        <v>0.84684768875859706</v>
      </c>
      <c r="F56" s="10">
        <f t="shared" si="2"/>
        <v>1</v>
      </c>
      <c r="G56" s="10">
        <f t="shared" ca="1" si="3"/>
        <v>0.84684768875859706</v>
      </c>
      <c r="H56" s="10">
        <f t="shared" ca="1" si="4"/>
        <v>58</v>
      </c>
      <c r="I56" s="34" t="s">
        <v>78</v>
      </c>
      <c r="J56" s="34" t="s">
        <v>79</v>
      </c>
      <c r="K56" s="34">
        <v>73</v>
      </c>
      <c r="L56" s="34">
        <v>6</v>
      </c>
      <c r="M56" s="71" t="s">
        <v>141</v>
      </c>
      <c r="N56" s="34">
        <v>6</v>
      </c>
      <c r="O56" s="34"/>
      <c r="P56" s="71" t="s">
        <v>142</v>
      </c>
      <c r="Q56" s="35"/>
    </row>
    <row r="57" spans="1:17" s="9" customFormat="1" ht="14.45" customHeight="1" x14ac:dyDescent="0.15">
      <c r="A57" s="9">
        <f t="shared" ca="1" si="0"/>
        <v>79</v>
      </c>
      <c r="B57" s="9">
        <f t="shared" si="1"/>
        <v>0</v>
      </c>
      <c r="C57" s="12"/>
      <c r="D57" s="12"/>
      <c r="E57" s="10">
        <f t="shared" ca="1" si="5"/>
        <v>0.7990121959012414</v>
      </c>
      <c r="F57" s="10">
        <f t="shared" si="2"/>
        <v>1</v>
      </c>
      <c r="G57" s="10">
        <f t="shared" ca="1" si="3"/>
        <v>0.7990121959012414</v>
      </c>
      <c r="H57" s="10">
        <f t="shared" ca="1" si="4"/>
        <v>79</v>
      </c>
      <c r="I57" s="34" t="s">
        <v>78</v>
      </c>
      <c r="J57" s="34" t="s">
        <v>79</v>
      </c>
      <c r="K57" s="34">
        <v>73</v>
      </c>
      <c r="L57" s="34">
        <v>7</v>
      </c>
      <c r="M57" s="71" t="s">
        <v>143</v>
      </c>
      <c r="N57" s="34">
        <v>7</v>
      </c>
      <c r="O57" s="34"/>
      <c r="P57" s="71" t="s">
        <v>144</v>
      </c>
      <c r="Q57" s="35"/>
    </row>
    <row r="58" spans="1:17" s="9" customFormat="1" ht="14.45" customHeight="1" x14ac:dyDescent="0.15">
      <c r="A58" s="9">
        <f t="shared" ca="1" si="0"/>
        <v>174</v>
      </c>
      <c r="B58" s="9">
        <f t="shared" si="1"/>
        <v>0</v>
      </c>
      <c r="C58" s="12"/>
      <c r="D58" s="12"/>
      <c r="E58" s="10">
        <f t="shared" ca="1" si="5"/>
        <v>0.48884083555046853</v>
      </c>
      <c r="F58" s="10">
        <f t="shared" si="2"/>
        <v>1</v>
      </c>
      <c r="G58" s="10">
        <f t="shared" ca="1" si="3"/>
        <v>0.48884083555046853</v>
      </c>
      <c r="H58" s="10">
        <f t="shared" ca="1" si="4"/>
        <v>174</v>
      </c>
      <c r="I58" s="34" t="s">
        <v>78</v>
      </c>
      <c r="J58" s="34" t="s">
        <v>79</v>
      </c>
      <c r="K58" s="34">
        <v>73</v>
      </c>
      <c r="L58" s="34">
        <v>8</v>
      </c>
      <c r="M58" s="71" t="s">
        <v>145</v>
      </c>
      <c r="N58" s="34">
        <v>8</v>
      </c>
      <c r="O58" s="34"/>
      <c r="P58" s="71" t="s">
        <v>146</v>
      </c>
      <c r="Q58" s="35" t="s">
        <v>147</v>
      </c>
    </row>
    <row r="59" spans="1:17" s="9" customFormat="1" ht="14.45" customHeight="1" x14ac:dyDescent="0.15">
      <c r="A59" s="9">
        <f t="shared" ca="1" si="0"/>
        <v>70</v>
      </c>
      <c r="B59" s="9">
        <f t="shared" si="1"/>
        <v>0</v>
      </c>
      <c r="C59" s="12"/>
      <c r="D59" s="12"/>
      <c r="E59" s="10">
        <f t="shared" ca="1" si="5"/>
        <v>0.81934472421899018</v>
      </c>
      <c r="F59" s="10">
        <f t="shared" si="2"/>
        <v>1</v>
      </c>
      <c r="G59" s="10">
        <f t="shared" ca="1" si="3"/>
        <v>0.81934472421899018</v>
      </c>
      <c r="H59" s="10">
        <f t="shared" ca="1" si="4"/>
        <v>70</v>
      </c>
      <c r="I59" s="34" t="s">
        <v>78</v>
      </c>
      <c r="J59" s="34" t="s">
        <v>79</v>
      </c>
      <c r="K59" s="34">
        <v>73</v>
      </c>
      <c r="L59" s="34">
        <v>9</v>
      </c>
      <c r="M59" s="71" t="s">
        <v>148</v>
      </c>
      <c r="N59" s="34">
        <v>9</v>
      </c>
      <c r="O59" s="34"/>
      <c r="P59" s="71" t="s">
        <v>149</v>
      </c>
      <c r="Q59" s="35" t="s">
        <v>147</v>
      </c>
    </row>
    <row r="60" spans="1:17" s="9" customFormat="1" ht="14.45" customHeight="1" x14ac:dyDescent="0.15">
      <c r="A60" s="9">
        <f t="shared" ca="1" si="0"/>
        <v>175</v>
      </c>
      <c r="B60" s="9">
        <f t="shared" si="1"/>
        <v>0</v>
      </c>
      <c r="C60" s="12"/>
      <c r="D60" s="12"/>
      <c r="E60" s="10">
        <f t="shared" ca="1" si="5"/>
        <v>0.48830862457297453</v>
      </c>
      <c r="F60" s="10">
        <f t="shared" si="2"/>
        <v>1</v>
      </c>
      <c r="G60" s="10">
        <f t="shared" ca="1" si="3"/>
        <v>0.48830862457297453</v>
      </c>
      <c r="H60" s="10">
        <f t="shared" ca="1" si="4"/>
        <v>175</v>
      </c>
      <c r="I60" s="34" t="s">
        <v>78</v>
      </c>
      <c r="J60" s="34" t="s">
        <v>79</v>
      </c>
      <c r="K60" s="34">
        <v>73</v>
      </c>
      <c r="L60" s="34">
        <v>10</v>
      </c>
      <c r="M60" s="71" t="s">
        <v>150</v>
      </c>
      <c r="N60" s="34">
        <v>10</v>
      </c>
      <c r="O60" s="34"/>
      <c r="P60" s="71" t="s">
        <v>151</v>
      </c>
      <c r="Q60" s="35"/>
    </row>
    <row r="61" spans="1:17" s="9" customFormat="1" ht="14.45" customHeight="1" x14ac:dyDescent="0.15">
      <c r="A61" s="9">
        <f t="shared" ca="1" si="0"/>
        <v>148</v>
      </c>
      <c r="B61" s="9">
        <f t="shared" si="1"/>
        <v>0</v>
      </c>
      <c r="C61" s="12"/>
      <c r="D61" s="12"/>
      <c r="E61" s="10">
        <f t="shared" ca="1" si="5"/>
        <v>0.55509997729178051</v>
      </c>
      <c r="F61" s="10">
        <f t="shared" si="2"/>
        <v>1</v>
      </c>
      <c r="G61" s="10">
        <f t="shared" ca="1" si="3"/>
        <v>0.55509997729178051</v>
      </c>
      <c r="H61" s="10">
        <f t="shared" ca="1" si="4"/>
        <v>148</v>
      </c>
      <c r="I61" s="34" t="s">
        <v>78</v>
      </c>
      <c r="J61" s="34" t="s">
        <v>79</v>
      </c>
      <c r="K61" s="34">
        <v>73</v>
      </c>
      <c r="L61" s="34">
        <v>11</v>
      </c>
      <c r="M61" s="71" t="s">
        <v>152</v>
      </c>
      <c r="N61" s="34">
        <v>11</v>
      </c>
      <c r="O61" s="34"/>
      <c r="P61" s="71" t="s">
        <v>153</v>
      </c>
      <c r="Q61" s="35"/>
    </row>
    <row r="62" spans="1:17" s="9" customFormat="1" ht="14.45" customHeight="1" x14ac:dyDescent="0.15">
      <c r="A62" s="9">
        <f t="shared" ca="1" si="0"/>
        <v>188</v>
      </c>
      <c r="B62" s="9">
        <f t="shared" si="1"/>
        <v>0</v>
      </c>
      <c r="C62" s="12"/>
      <c r="D62" s="12"/>
      <c r="E62" s="10">
        <f t="shared" ca="1" si="5"/>
        <v>0.44289736094843568</v>
      </c>
      <c r="F62" s="10">
        <f t="shared" si="2"/>
        <v>1</v>
      </c>
      <c r="G62" s="10">
        <f t="shared" ca="1" si="3"/>
        <v>0.44289736094843568</v>
      </c>
      <c r="H62" s="10">
        <f t="shared" ca="1" si="4"/>
        <v>188</v>
      </c>
      <c r="I62" s="34" t="s">
        <v>78</v>
      </c>
      <c r="J62" s="34" t="s">
        <v>79</v>
      </c>
      <c r="K62" s="34">
        <v>73</v>
      </c>
      <c r="L62" s="34">
        <v>12</v>
      </c>
      <c r="M62" s="71" t="s">
        <v>154</v>
      </c>
      <c r="N62" s="34">
        <v>12</v>
      </c>
      <c r="O62" s="34"/>
      <c r="P62" s="71" t="s">
        <v>72</v>
      </c>
      <c r="Q62" s="35"/>
    </row>
    <row r="63" spans="1:17" s="9" customFormat="1" ht="14.45" customHeight="1" x14ac:dyDescent="0.15">
      <c r="A63" s="9">
        <f t="shared" ca="1" si="0"/>
        <v>263</v>
      </c>
      <c r="B63" s="9">
        <f t="shared" si="1"/>
        <v>0</v>
      </c>
      <c r="C63" s="12"/>
      <c r="D63" s="12"/>
      <c r="E63" s="10">
        <f t="shared" ca="1" si="5"/>
        <v>0.22805219413092648</v>
      </c>
      <c r="F63" s="10">
        <f t="shared" si="2"/>
        <v>1</v>
      </c>
      <c r="G63" s="10">
        <f t="shared" ca="1" si="3"/>
        <v>0.22805219413092648</v>
      </c>
      <c r="H63" s="10">
        <f t="shared" ca="1" si="4"/>
        <v>263</v>
      </c>
      <c r="I63" s="34" t="s">
        <v>78</v>
      </c>
      <c r="J63" s="34" t="s">
        <v>79</v>
      </c>
      <c r="K63" s="34">
        <v>73</v>
      </c>
      <c r="L63" s="34">
        <v>13</v>
      </c>
      <c r="M63" s="71" t="s">
        <v>155</v>
      </c>
      <c r="N63" s="34">
        <v>13</v>
      </c>
      <c r="O63" s="34"/>
      <c r="P63" s="71" t="s">
        <v>156</v>
      </c>
      <c r="Q63" s="35"/>
    </row>
    <row r="64" spans="1:17" s="9" customFormat="1" ht="14.45" customHeight="1" x14ac:dyDescent="0.15">
      <c r="A64" s="9">
        <f t="shared" ca="1" si="0"/>
        <v>322</v>
      </c>
      <c r="B64" s="9">
        <f t="shared" si="1"/>
        <v>0</v>
      </c>
      <c r="C64" s="12"/>
      <c r="D64" s="12"/>
      <c r="E64" s="10">
        <f t="shared" ca="1" si="5"/>
        <v>2.4832829269992196E-2</v>
      </c>
      <c r="F64" s="10">
        <f t="shared" si="2"/>
        <v>1</v>
      </c>
      <c r="G64" s="10">
        <f t="shared" ca="1" si="3"/>
        <v>2.4832829269992196E-2</v>
      </c>
      <c r="H64" s="10">
        <f t="shared" ca="1" si="4"/>
        <v>322</v>
      </c>
      <c r="I64" s="34" t="s">
        <v>78</v>
      </c>
      <c r="J64" s="34" t="s">
        <v>79</v>
      </c>
      <c r="K64" s="34">
        <v>73</v>
      </c>
      <c r="L64" s="34">
        <v>14</v>
      </c>
      <c r="M64" s="71" t="s">
        <v>157</v>
      </c>
      <c r="N64" s="34">
        <v>14</v>
      </c>
      <c r="O64" s="34"/>
      <c r="P64" s="71" t="s">
        <v>158</v>
      </c>
      <c r="Q64" s="35"/>
    </row>
    <row r="65" spans="1:17" s="9" customFormat="1" ht="14.45" customHeight="1" x14ac:dyDescent="0.15">
      <c r="A65" s="9">
        <f t="shared" ca="1" si="0"/>
        <v>35</v>
      </c>
      <c r="B65" s="9">
        <f t="shared" si="1"/>
        <v>0</v>
      </c>
      <c r="C65" s="12"/>
      <c r="D65" s="12"/>
      <c r="E65" s="10">
        <f t="shared" ca="1" si="5"/>
        <v>0.90524085137067567</v>
      </c>
      <c r="F65" s="10">
        <f t="shared" si="2"/>
        <v>1</v>
      </c>
      <c r="G65" s="10">
        <f t="shared" ca="1" si="3"/>
        <v>0.90524085137067567</v>
      </c>
      <c r="H65" s="10">
        <f t="shared" ca="1" si="4"/>
        <v>35</v>
      </c>
      <c r="I65" s="34" t="s">
        <v>78</v>
      </c>
      <c r="J65" s="34" t="s">
        <v>79</v>
      </c>
      <c r="K65" s="34">
        <v>73</v>
      </c>
      <c r="L65" s="34">
        <v>15</v>
      </c>
      <c r="M65" s="71" t="s">
        <v>159</v>
      </c>
      <c r="N65" s="34">
        <v>15</v>
      </c>
      <c r="O65" s="34"/>
      <c r="P65" s="71" t="s">
        <v>160</v>
      </c>
      <c r="Q65" s="35"/>
    </row>
    <row r="66" spans="1:17" s="9" customFormat="1" ht="14.45" customHeight="1" x14ac:dyDescent="0.15">
      <c r="A66" s="9">
        <f t="shared" ca="1" si="0"/>
        <v>126</v>
      </c>
      <c r="B66" s="9">
        <f t="shared" si="1"/>
        <v>0</v>
      </c>
      <c r="C66" s="12"/>
      <c r="D66" s="12"/>
      <c r="E66" s="10">
        <f t="shared" ca="1" si="5"/>
        <v>0.63519580017459476</v>
      </c>
      <c r="F66" s="10">
        <f t="shared" si="2"/>
        <v>1</v>
      </c>
      <c r="G66" s="10">
        <f t="shared" ca="1" si="3"/>
        <v>0.63519580017459476</v>
      </c>
      <c r="H66" s="10">
        <f t="shared" ca="1" si="4"/>
        <v>126</v>
      </c>
      <c r="I66" s="34" t="s">
        <v>78</v>
      </c>
      <c r="J66" s="34" t="s">
        <v>79</v>
      </c>
      <c r="K66" s="34">
        <v>73</v>
      </c>
      <c r="L66" s="34">
        <v>16</v>
      </c>
      <c r="M66" s="71" t="s">
        <v>161</v>
      </c>
      <c r="N66" s="34">
        <v>16</v>
      </c>
      <c r="O66" s="34"/>
      <c r="P66" s="71" t="s">
        <v>162</v>
      </c>
      <c r="Q66" s="35"/>
    </row>
    <row r="67" spans="1:17" s="9" customFormat="1" ht="14.45" customHeight="1" x14ac:dyDescent="0.15">
      <c r="A67" s="9">
        <f t="shared" ca="1" si="0"/>
        <v>269</v>
      </c>
      <c r="B67" s="9">
        <f t="shared" si="1"/>
        <v>0</v>
      </c>
      <c r="C67" s="12"/>
      <c r="D67" s="12"/>
      <c r="E67" s="10">
        <f t="shared" ca="1" si="5"/>
        <v>0.20965025285596672</v>
      </c>
      <c r="F67" s="10">
        <f t="shared" si="2"/>
        <v>1</v>
      </c>
      <c r="G67" s="10">
        <f t="shared" ca="1" si="3"/>
        <v>0.20965025285596672</v>
      </c>
      <c r="H67" s="10">
        <f t="shared" ca="1" si="4"/>
        <v>269</v>
      </c>
      <c r="I67" s="34" t="s">
        <v>78</v>
      </c>
      <c r="J67" s="34" t="s">
        <v>79</v>
      </c>
      <c r="K67" s="34">
        <v>73</v>
      </c>
      <c r="L67" s="34">
        <v>17</v>
      </c>
      <c r="M67" s="71" t="s">
        <v>163</v>
      </c>
      <c r="N67" s="34">
        <v>17</v>
      </c>
      <c r="O67" s="34"/>
      <c r="P67" s="71" t="s">
        <v>164</v>
      </c>
      <c r="Q67" s="35"/>
    </row>
    <row r="68" spans="1:17" s="9" customFormat="1" ht="14.45" customHeight="1" x14ac:dyDescent="0.15">
      <c r="A68" s="9">
        <f t="shared" ca="1" si="0"/>
        <v>304</v>
      </c>
      <c r="B68" s="9">
        <f t="shared" si="1"/>
        <v>0</v>
      </c>
      <c r="C68" s="12"/>
      <c r="D68" s="12"/>
      <c r="E68" s="10">
        <f t="shared" ca="1" si="5"/>
        <v>7.9881971839674493E-2</v>
      </c>
      <c r="F68" s="10">
        <f t="shared" si="2"/>
        <v>1</v>
      </c>
      <c r="G68" s="10">
        <f t="shared" ca="1" si="3"/>
        <v>7.9881971839674493E-2</v>
      </c>
      <c r="H68" s="10">
        <f t="shared" ca="1" si="4"/>
        <v>304</v>
      </c>
      <c r="I68" s="34" t="s">
        <v>78</v>
      </c>
      <c r="J68" s="34" t="s">
        <v>79</v>
      </c>
      <c r="K68" s="34">
        <v>73</v>
      </c>
      <c r="L68" s="34">
        <v>18</v>
      </c>
      <c r="M68" s="71" t="s">
        <v>165</v>
      </c>
      <c r="N68" s="34">
        <v>18</v>
      </c>
      <c r="O68" s="34"/>
      <c r="P68" s="71" t="s">
        <v>166</v>
      </c>
      <c r="Q68" s="35"/>
    </row>
    <row r="69" spans="1:17" s="9" customFormat="1" ht="14.45" customHeight="1" x14ac:dyDescent="0.15">
      <c r="A69" s="9">
        <f t="shared" ca="1" si="0"/>
        <v>151</v>
      </c>
      <c r="B69" s="9">
        <f t="shared" si="1"/>
        <v>0</v>
      </c>
      <c r="C69" s="12"/>
      <c r="D69" s="12"/>
      <c r="E69" s="10">
        <f t="shared" ca="1" si="5"/>
        <v>0.54502920732623561</v>
      </c>
      <c r="F69" s="10">
        <f t="shared" si="2"/>
        <v>1</v>
      </c>
      <c r="G69" s="10">
        <f t="shared" ca="1" si="3"/>
        <v>0.54502920732623561</v>
      </c>
      <c r="H69" s="10">
        <f t="shared" ca="1" si="4"/>
        <v>151</v>
      </c>
      <c r="I69" s="34" t="s">
        <v>78</v>
      </c>
      <c r="J69" s="34" t="s">
        <v>79</v>
      </c>
      <c r="K69" s="34">
        <v>73</v>
      </c>
      <c r="L69" s="34">
        <v>19</v>
      </c>
      <c r="M69" s="71" t="s">
        <v>167</v>
      </c>
      <c r="N69" s="34">
        <v>19</v>
      </c>
      <c r="O69" s="34"/>
      <c r="P69" s="71" t="s">
        <v>168</v>
      </c>
      <c r="Q69" s="35"/>
    </row>
    <row r="70" spans="1:17" s="9" customFormat="1" ht="14.45" customHeight="1" x14ac:dyDescent="0.15">
      <c r="A70" s="9">
        <f t="shared" ca="1" si="0"/>
        <v>201</v>
      </c>
      <c r="B70" s="9">
        <f t="shared" si="1"/>
        <v>0</v>
      </c>
      <c r="C70" s="12"/>
      <c r="D70" s="12"/>
      <c r="E70" s="10">
        <f t="shared" ca="1" si="5"/>
        <v>0.41120570962276848</v>
      </c>
      <c r="F70" s="10">
        <f t="shared" si="2"/>
        <v>1</v>
      </c>
      <c r="G70" s="10">
        <f t="shared" ca="1" si="3"/>
        <v>0.41120570962276848</v>
      </c>
      <c r="H70" s="10">
        <f t="shared" ca="1" si="4"/>
        <v>201</v>
      </c>
      <c r="I70" s="34" t="s">
        <v>78</v>
      </c>
      <c r="J70" s="34" t="s">
        <v>79</v>
      </c>
      <c r="K70" s="34">
        <v>73</v>
      </c>
      <c r="L70" s="34">
        <v>20</v>
      </c>
      <c r="M70" s="71" t="s">
        <v>169</v>
      </c>
      <c r="N70" s="34">
        <v>20</v>
      </c>
      <c r="O70" s="34"/>
      <c r="P70" s="71" t="s">
        <v>170</v>
      </c>
      <c r="Q70" s="35"/>
    </row>
    <row r="71" spans="1:17" s="9" customFormat="1" ht="14.45" customHeight="1" x14ac:dyDescent="0.15">
      <c r="A71" s="9">
        <f t="shared" ca="1" si="0"/>
        <v>256</v>
      </c>
      <c r="B71" s="9">
        <f t="shared" si="1"/>
        <v>0</v>
      </c>
      <c r="C71" s="12"/>
      <c r="D71" s="12"/>
      <c r="E71" s="10">
        <f t="shared" ca="1" si="5"/>
        <v>0.24986034253204037</v>
      </c>
      <c r="F71" s="10">
        <f t="shared" si="2"/>
        <v>1</v>
      </c>
      <c r="G71" s="10">
        <f t="shared" ca="1" si="3"/>
        <v>0.24986034253204037</v>
      </c>
      <c r="H71" s="10">
        <f t="shared" ca="1" si="4"/>
        <v>256</v>
      </c>
      <c r="I71" s="34" t="s">
        <v>78</v>
      </c>
      <c r="J71" s="34" t="s">
        <v>79</v>
      </c>
      <c r="K71" s="34">
        <v>73</v>
      </c>
      <c r="L71" s="34">
        <v>21</v>
      </c>
      <c r="M71" s="71" t="s">
        <v>171</v>
      </c>
      <c r="N71" s="34">
        <v>21</v>
      </c>
      <c r="O71" s="34"/>
      <c r="P71" s="71" t="s">
        <v>172</v>
      </c>
      <c r="Q71" s="35"/>
    </row>
    <row r="72" spans="1:17" s="9" customFormat="1" ht="14.45" customHeight="1" x14ac:dyDescent="0.15">
      <c r="A72" s="9">
        <f t="shared" ca="1" si="0"/>
        <v>295</v>
      </c>
      <c r="B72" s="9">
        <f t="shared" si="1"/>
        <v>0</v>
      </c>
      <c r="C72" s="12"/>
      <c r="D72" s="12"/>
      <c r="E72" s="10">
        <f t="shared" ca="1" si="5"/>
        <v>0.11770460101092239</v>
      </c>
      <c r="F72" s="10">
        <f t="shared" si="2"/>
        <v>1</v>
      </c>
      <c r="G72" s="10">
        <f t="shared" ca="1" si="3"/>
        <v>0.11770460101092239</v>
      </c>
      <c r="H72" s="10">
        <f t="shared" ca="1" si="4"/>
        <v>295</v>
      </c>
      <c r="I72" s="34" t="s">
        <v>78</v>
      </c>
      <c r="J72" s="34" t="s">
        <v>79</v>
      </c>
      <c r="K72" s="34">
        <v>73</v>
      </c>
      <c r="L72" s="34">
        <v>22</v>
      </c>
      <c r="M72" s="71" t="s">
        <v>173</v>
      </c>
      <c r="N72" s="34">
        <v>22</v>
      </c>
      <c r="O72" s="34"/>
      <c r="P72" s="71" t="s">
        <v>174</v>
      </c>
      <c r="Q72" s="35"/>
    </row>
    <row r="73" spans="1:17" s="9" customFormat="1" ht="14.45" customHeight="1" x14ac:dyDescent="0.15">
      <c r="A73" s="9">
        <f t="shared" ca="1" si="0"/>
        <v>205</v>
      </c>
      <c r="B73" s="9">
        <f t="shared" si="1"/>
        <v>0</v>
      </c>
      <c r="C73" s="12"/>
      <c r="D73" s="12"/>
      <c r="E73" s="10">
        <f t="shared" ca="1" si="5"/>
        <v>0.38985571607752978</v>
      </c>
      <c r="F73" s="10">
        <f t="shared" si="2"/>
        <v>1</v>
      </c>
      <c r="G73" s="10">
        <f t="shared" ca="1" si="3"/>
        <v>0.38985571607752978</v>
      </c>
      <c r="H73" s="10">
        <f t="shared" ca="1" si="4"/>
        <v>205</v>
      </c>
      <c r="I73" s="34" t="s">
        <v>78</v>
      </c>
      <c r="J73" s="34" t="s">
        <v>79</v>
      </c>
      <c r="K73" s="34">
        <v>73</v>
      </c>
      <c r="L73" s="34">
        <v>23</v>
      </c>
      <c r="M73" s="71" t="s">
        <v>175</v>
      </c>
      <c r="N73" s="34">
        <v>23</v>
      </c>
      <c r="O73" s="34"/>
      <c r="P73" s="71" t="s">
        <v>176</v>
      </c>
      <c r="Q73" s="35"/>
    </row>
    <row r="74" spans="1:17" s="9" customFormat="1" ht="14.45" customHeight="1" x14ac:dyDescent="0.15">
      <c r="A74" s="9">
        <f t="shared" ca="1" si="0"/>
        <v>199</v>
      </c>
      <c r="B74" s="9">
        <f t="shared" si="1"/>
        <v>0</v>
      </c>
      <c r="C74" s="12"/>
      <c r="D74" s="12"/>
      <c r="E74" s="10">
        <f t="shared" ca="1" si="5"/>
        <v>0.41670056320962867</v>
      </c>
      <c r="F74" s="10">
        <f t="shared" si="2"/>
        <v>1</v>
      </c>
      <c r="G74" s="10">
        <f t="shared" ca="1" si="3"/>
        <v>0.41670056320962867</v>
      </c>
      <c r="H74" s="10">
        <f t="shared" ca="1" si="4"/>
        <v>199</v>
      </c>
      <c r="I74" s="34" t="s">
        <v>78</v>
      </c>
      <c r="J74" s="34" t="s">
        <v>79</v>
      </c>
      <c r="K74" s="34">
        <v>73</v>
      </c>
      <c r="L74" s="34">
        <v>24</v>
      </c>
      <c r="M74" s="71" t="s">
        <v>177</v>
      </c>
      <c r="N74" s="34">
        <v>24</v>
      </c>
      <c r="O74" s="34"/>
      <c r="P74" s="71" t="s">
        <v>178</v>
      </c>
      <c r="Q74" s="35"/>
    </row>
    <row r="75" spans="1:17" s="9" customFormat="1" ht="14.45" customHeight="1" x14ac:dyDescent="0.15">
      <c r="A75" s="9">
        <f t="shared" ca="1" si="0"/>
        <v>219</v>
      </c>
      <c r="B75" s="9">
        <f t="shared" si="1"/>
        <v>0</v>
      </c>
      <c r="C75" s="12"/>
      <c r="D75" s="12"/>
      <c r="E75" s="10">
        <f t="shared" ca="1" si="5"/>
        <v>0.33955679270908989</v>
      </c>
      <c r="F75" s="10">
        <f t="shared" ref="F75:F138" si="6">IF($C$8=C75,1,0)</f>
        <v>1</v>
      </c>
      <c r="G75" s="10">
        <f t="shared" ref="G75:G138" ca="1" si="7">E75*F75</f>
        <v>0.33955679270908989</v>
      </c>
      <c r="H75" s="10">
        <f t="shared" ca="1" si="4"/>
        <v>219</v>
      </c>
      <c r="I75" s="34" t="s">
        <v>78</v>
      </c>
      <c r="J75" s="34" t="s">
        <v>79</v>
      </c>
      <c r="K75" s="34">
        <v>73</v>
      </c>
      <c r="L75" s="34">
        <v>25</v>
      </c>
      <c r="M75" s="71" t="s">
        <v>179</v>
      </c>
      <c r="N75" s="34">
        <v>25</v>
      </c>
      <c r="O75" s="34"/>
      <c r="P75" s="71" t="s">
        <v>59</v>
      </c>
      <c r="Q75" s="35" t="s">
        <v>180</v>
      </c>
    </row>
    <row r="76" spans="1:17" s="9" customFormat="1" ht="14.45" customHeight="1" x14ac:dyDescent="0.15">
      <c r="A76" s="9">
        <f t="shared" ref="A76:A139" ca="1" si="8">C76*1000+H76</f>
        <v>43</v>
      </c>
      <c r="B76" s="9">
        <f t="shared" ref="B76:B139" si="9">C76*1000+D76</f>
        <v>0</v>
      </c>
      <c r="C76" s="12"/>
      <c r="D76" s="12"/>
      <c r="E76" s="10">
        <f t="shared" ref="E76:E139" ca="1" si="10">RAND()</f>
        <v>0.88534144908125401</v>
      </c>
      <c r="F76" s="10">
        <f t="shared" si="6"/>
        <v>1</v>
      </c>
      <c r="G76" s="10">
        <f t="shared" ca="1" si="7"/>
        <v>0.88534144908125401</v>
      </c>
      <c r="H76" s="10">
        <f t="shared" ca="1" si="4"/>
        <v>43</v>
      </c>
      <c r="I76" s="34" t="s">
        <v>78</v>
      </c>
      <c r="J76" s="34" t="s">
        <v>79</v>
      </c>
      <c r="K76" s="34">
        <v>73</v>
      </c>
      <c r="L76" s="34">
        <v>26</v>
      </c>
      <c r="M76" s="71" t="s">
        <v>181</v>
      </c>
      <c r="N76" s="34">
        <v>26</v>
      </c>
      <c r="O76" s="34"/>
      <c r="P76" s="71" t="s">
        <v>182</v>
      </c>
      <c r="Q76" s="35" t="s">
        <v>180</v>
      </c>
    </row>
    <row r="77" spans="1:17" s="9" customFormat="1" ht="14.45" customHeight="1" x14ac:dyDescent="0.15">
      <c r="A77" s="9">
        <f t="shared" ca="1" si="8"/>
        <v>127</v>
      </c>
      <c r="B77" s="9">
        <f t="shared" si="9"/>
        <v>0</v>
      </c>
      <c r="C77" s="12"/>
      <c r="D77" s="12"/>
      <c r="E77" s="10">
        <f t="shared" ca="1" si="10"/>
        <v>0.63457974039292209</v>
      </c>
      <c r="F77" s="10">
        <f t="shared" si="6"/>
        <v>1</v>
      </c>
      <c r="G77" s="10">
        <f t="shared" ca="1" si="7"/>
        <v>0.63457974039292209</v>
      </c>
      <c r="H77" s="10">
        <f t="shared" ref="H77:H140" ca="1" si="11">RANK(G77,G$11:G$344)</f>
        <v>127</v>
      </c>
      <c r="I77" s="34" t="s">
        <v>78</v>
      </c>
      <c r="J77" s="34" t="s">
        <v>79</v>
      </c>
      <c r="K77" s="34">
        <v>73</v>
      </c>
      <c r="L77" s="34">
        <v>27</v>
      </c>
      <c r="M77" s="71" t="s">
        <v>183</v>
      </c>
      <c r="N77" s="34">
        <v>27</v>
      </c>
      <c r="O77" s="34"/>
      <c r="P77" s="71" t="s">
        <v>184</v>
      </c>
      <c r="Q77" s="35" t="s">
        <v>180</v>
      </c>
    </row>
    <row r="78" spans="1:17" s="9" customFormat="1" ht="14.45" customHeight="1" x14ac:dyDescent="0.15">
      <c r="A78" s="9">
        <f t="shared" ca="1" si="8"/>
        <v>60</v>
      </c>
      <c r="B78" s="9">
        <f t="shared" si="9"/>
        <v>0</v>
      </c>
      <c r="C78" s="12"/>
      <c r="D78" s="12"/>
      <c r="E78" s="10">
        <f t="shared" ca="1" si="10"/>
        <v>0.84550800785069569</v>
      </c>
      <c r="F78" s="10">
        <f t="shared" si="6"/>
        <v>1</v>
      </c>
      <c r="G78" s="10">
        <f t="shared" ca="1" si="7"/>
        <v>0.84550800785069569</v>
      </c>
      <c r="H78" s="10">
        <f t="shared" ca="1" si="11"/>
        <v>60</v>
      </c>
      <c r="I78" s="34" t="s">
        <v>78</v>
      </c>
      <c r="J78" s="34" t="s">
        <v>79</v>
      </c>
      <c r="K78" s="34">
        <v>73</v>
      </c>
      <c r="L78" s="34">
        <v>28</v>
      </c>
      <c r="M78" s="71" t="s">
        <v>185</v>
      </c>
      <c r="N78" s="34">
        <v>28</v>
      </c>
      <c r="O78" s="34"/>
      <c r="P78" s="71" t="s">
        <v>70</v>
      </c>
      <c r="Q78" s="35" t="s">
        <v>180</v>
      </c>
    </row>
    <row r="79" spans="1:17" s="9" customFormat="1" ht="14.45" customHeight="1" x14ac:dyDescent="0.15">
      <c r="A79" s="9">
        <f t="shared" ca="1" si="8"/>
        <v>13</v>
      </c>
      <c r="B79" s="9">
        <f t="shared" si="9"/>
        <v>0</v>
      </c>
      <c r="C79" s="12"/>
      <c r="D79" s="12"/>
      <c r="E79" s="10">
        <f t="shared" ca="1" si="10"/>
        <v>0.97113857872457754</v>
      </c>
      <c r="F79" s="10">
        <f t="shared" si="6"/>
        <v>1</v>
      </c>
      <c r="G79" s="10">
        <f t="shared" ca="1" si="7"/>
        <v>0.97113857872457754</v>
      </c>
      <c r="H79" s="10">
        <f t="shared" ca="1" si="11"/>
        <v>13</v>
      </c>
      <c r="I79" s="34" t="s">
        <v>78</v>
      </c>
      <c r="J79" s="34" t="s">
        <v>79</v>
      </c>
      <c r="K79" s="34">
        <v>73</v>
      </c>
      <c r="L79" s="34">
        <v>29</v>
      </c>
      <c r="M79" s="71" t="s">
        <v>186</v>
      </c>
      <c r="N79" s="34">
        <v>29</v>
      </c>
      <c r="O79" s="34"/>
      <c r="P79" s="71" t="s">
        <v>187</v>
      </c>
      <c r="Q79" s="35" t="s">
        <v>180</v>
      </c>
    </row>
    <row r="80" spans="1:17" s="9" customFormat="1" ht="14.45" customHeight="1" x14ac:dyDescent="0.15">
      <c r="A80" s="9">
        <f t="shared" ca="1" si="8"/>
        <v>160</v>
      </c>
      <c r="B80" s="9">
        <f t="shared" si="9"/>
        <v>0</v>
      </c>
      <c r="C80" s="12"/>
      <c r="D80" s="12"/>
      <c r="E80" s="10">
        <f t="shared" ca="1" si="10"/>
        <v>0.52502435887856536</v>
      </c>
      <c r="F80" s="10">
        <f t="shared" si="6"/>
        <v>1</v>
      </c>
      <c r="G80" s="10">
        <f t="shared" ca="1" si="7"/>
        <v>0.52502435887856536</v>
      </c>
      <c r="H80" s="10">
        <f t="shared" ca="1" si="11"/>
        <v>160</v>
      </c>
      <c r="I80" s="34" t="s">
        <v>78</v>
      </c>
      <c r="J80" s="34" t="s">
        <v>79</v>
      </c>
      <c r="K80" s="34">
        <v>73</v>
      </c>
      <c r="L80" s="34">
        <v>30</v>
      </c>
      <c r="M80" s="71" t="s">
        <v>188</v>
      </c>
      <c r="N80" s="34">
        <v>30</v>
      </c>
      <c r="O80" s="34"/>
      <c r="P80" s="71" t="s">
        <v>189</v>
      </c>
      <c r="Q80" s="35" t="s">
        <v>180</v>
      </c>
    </row>
    <row r="81" spans="1:17" s="9" customFormat="1" ht="14.45" customHeight="1" x14ac:dyDescent="0.15">
      <c r="A81" s="9">
        <f t="shared" ca="1" si="8"/>
        <v>280</v>
      </c>
      <c r="B81" s="9">
        <f t="shared" si="9"/>
        <v>0</v>
      </c>
      <c r="C81" s="12"/>
      <c r="D81" s="12"/>
      <c r="E81" s="10">
        <f t="shared" ca="1" si="10"/>
        <v>0.17847954723469839</v>
      </c>
      <c r="F81" s="10">
        <f t="shared" si="6"/>
        <v>1</v>
      </c>
      <c r="G81" s="10">
        <f t="shared" ca="1" si="7"/>
        <v>0.17847954723469839</v>
      </c>
      <c r="H81" s="10">
        <f t="shared" ca="1" si="11"/>
        <v>280</v>
      </c>
      <c r="I81" s="92"/>
      <c r="J81" s="92"/>
      <c r="K81" s="92"/>
      <c r="L81" s="101" t="s">
        <v>658</v>
      </c>
      <c r="M81" s="99"/>
      <c r="N81" s="92"/>
      <c r="O81" s="92"/>
      <c r="P81" s="99"/>
      <c r="Q81" s="100"/>
    </row>
    <row r="82" spans="1:17" s="9" customFormat="1" ht="14.45" customHeight="1" x14ac:dyDescent="0.15">
      <c r="A82" s="9">
        <f t="shared" ca="1" si="8"/>
        <v>14</v>
      </c>
      <c r="B82" s="9">
        <f t="shared" si="9"/>
        <v>0</v>
      </c>
      <c r="C82" s="12"/>
      <c r="D82" s="12"/>
      <c r="E82" s="10">
        <f t="shared" ca="1" si="10"/>
        <v>0.97095111633039</v>
      </c>
      <c r="F82" s="10">
        <f t="shared" si="6"/>
        <v>1</v>
      </c>
      <c r="G82" s="10">
        <f t="shared" ca="1" si="7"/>
        <v>0.97095111633039</v>
      </c>
      <c r="H82" s="10">
        <f t="shared" ca="1" si="11"/>
        <v>14</v>
      </c>
      <c r="I82" s="34" t="s">
        <v>78</v>
      </c>
      <c r="J82" s="34" t="s">
        <v>79</v>
      </c>
      <c r="K82" s="34">
        <v>74</v>
      </c>
      <c r="L82" s="34">
        <v>1</v>
      </c>
      <c r="M82" s="71" t="s">
        <v>190</v>
      </c>
      <c r="N82" s="34">
        <v>1</v>
      </c>
      <c r="O82" s="34"/>
      <c r="P82" s="71" t="s">
        <v>191</v>
      </c>
      <c r="Q82" s="35"/>
    </row>
    <row r="83" spans="1:17" s="102" customFormat="1" ht="14.45" customHeight="1" x14ac:dyDescent="0.15">
      <c r="A83" s="102">
        <f t="shared" ca="1" si="8"/>
        <v>145</v>
      </c>
      <c r="B83" s="102">
        <f t="shared" si="9"/>
        <v>0</v>
      </c>
      <c r="C83" s="12"/>
      <c r="D83" s="12"/>
      <c r="E83" s="104">
        <f t="shared" ca="1" si="10"/>
        <v>0.56404338283480748</v>
      </c>
      <c r="F83" s="104">
        <f t="shared" si="6"/>
        <v>1</v>
      </c>
      <c r="G83" s="104">
        <f t="shared" ca="1" si="7"/>
        <v>0.56404338283480748</v>
      </c>
      <c r="H83" s="10">
        <f t="shared" ca="1" si="11"/>
        <v>145</v>
      </c>
      <c r="I83" s="90" t="s">
        <v>78</v>
      </c>
      <c r="J83" s="90" t="s">
        <v>79</v>
      </c>
      <c r="K83" s="107">
        <v>74</v>
      </c>
      <c r="L83" s="107">
        <v>2</v>
      </c>
      <c r="M83" s="91" t="s">
        <v>192</v>
      </c>
      <c r="N83" s="90">
        <v>2</v>
      </c>
      <c r="O83" s="90"/>
      <c r="P83" s="91" t="s">
        <v>193</v>
      </c>
      <c r="Q83" s="85"/>
    </row>
    <row r="84" spans="1:17" s="9" customFormat="1" ht="14.45" customHeight="1" x14ac:dyDescent="0.15">
      <c r="A84" s="9">
        <f t="shared" ca="1" si="8"/>
        <v>298</v>
      </c>
      <c r="B84" s="9">
        <f t="shared" si="9"/>
        <v>0</v>
      </c>
      <c r="C84" s="103"/>
      <c r="D84" s="12"/>
      <c r="E84" s="10">
        <f t="shared" ca="1" si="10"/>
        <v>0.10821705064391185</v>
      </c>
      <c r="F84" s="10">
        <f t="shared" si="6"/>
        <v>1</v>
      </c>
      <c r="G84" s="10">
        <f t="shared" ca="1" si="7"/>
        <v>0.10821705064391185</v>
      </c>
      <c r="H84" s="10">
        <f t="shared" ca="1" si="11"/>
        <v>298</v>
      </c>
      <c r="I84" s="34" t="s">
        <v>78</v>
      </c>
      <c r="J84" s="34" t="s">
        <v>79</v>
      </c>
      <c r="K84" s="34">
        <v>74</v>
      </c>
      <c r="L84" s="34">
        <v>3</v>
      </c>
      <c r="M84" s="71" t="s">
        <v>194</v>
      </c>
      <c r="N84" s="34">
        <v>3</v>
      </c>
      <c r="O84" s="34"/>
      <c r="P84" s="71" t="s">
        <v>195</v>
      </c>
      <c r="Q84" s="35"/>
    </row>
    <row r="85" spans="1:17" s="9" customFormat="1" ht="14.45" customHeight="1" x14ac:dyDescent="0.15">
      <c r="A85" s="9">
        <f t="shared" ca="1" si="8"/>
        <v>227</v>
      </c>
      <c r="B85" s="9">
        <f t="shared" si="9"/>
        <v>0</v>
      </c>
      <c r="C85" s="12"/>
      <c r="D85" s="12"/>
      <c r="E85" s="10">
        <f t="shared" ca="1" si="10"/>
        <v>0.31760367686563118</v>
      </c>
      <c r="F85" s="10">
        <f t="shared" si="6"/>
        <v>1</v>
      </c>
      <c r="G85" s="10">
        <f t="shared" ca="1" si="7"/>
        <v>0.31760367686563118</v>
      </c>
      <c r="H85" s="10">
        <f t="shared" ca="1" si="11"/>
        <v>227</v>
      </c>
      <c r="I85" s="34" t="s">
        <v>78</v>
      </c>
      <c r="J85" s="34" t="s">
        <v>79</v>
      </c>
      <c r="K85" s="34">
        <v>74</v>
      </c>
      <c r="L85" s="34">
        <v>4</v>
      </c>
      <c r="M85" s="71" t="s">
        <v>196</v>
      </c>
      <c r="N85" s="34">
        <v>4</v>
      </c>
      <c r="O85" s="34"/>
      <c r="P85" s="71" t="s">
        <v>197</v>
      </c>
      <c r="Q85" s="35"/>
    </row>
    <row r="86" spans="1:17" s="9" customFormat="1" ht="14.45" customHeight="1" x14ac:dyDescent="0.15">
      <c r="A86" s="9">
        <f t="shared" ca="1" si="8"/>
        <v>277</v>
      </c>
      <c r="B86" s="9">
        <f t="shared" si="9"/>
        <v>0</v>
      </c>
      <c r="C86" s="12"/>
      <c r="D86" s="12"/>
      <c r="E86" s="10">
        <f t="shared" ca="1" si="10"/>
        <v>0.18560164983877958</v>
      </c>
      <c r="F86" s="10">
        <f t="shared" si="6"/>
        <v>1</v>
      </c>
      <c r="G86" s="10">
        <f t="shared" ca="1" si="7"/>
        <v>0.18560164983877958</v>
      </c>
      <c r="H86" s="10">
        <f t="shared" ca="1" si="11"/>
        <v>277</v>
      </c>
      <c r="I86" s="34" t="s">
        <v>78</v>
      </c>
      <c r="J86" s="34" t="s">
        <v>79</v>
      </c>
      <c r="K86" s="34">
        <v>74</v>
      </c>
      <c r="L86" s="34">
        <v>5</v>
      </c>
      <c r="M86" s="71" t="s">
        <v>198</v>
      </c>
      <c r="N86" s="34">
        <v>5</v>
      </c>
      <c r="O86" s="34"/>
      <c r="P86" s="71" t="s">
        <v>199</v>
      </c>
      <c r="Q86" s="35"/>
    </row>
    <row r="87" spans="1:17" s="9" customFormat="1" ht="14.45" customHeight="1" x14ac:dyDescent="0.15">
      <c r="A87" s="9">
        <f t="shared" ca="1" si="8"/>
        <v>181</v>
      </c>
      <c r="B87" s="9">
        <f t="shared" si="9"/>
        <v>0</v>
      </c>
      <c r="C87" s="12"/>
      <c r="D87" s="12"/>
      <c r="E87" s="10">
        <f t="shared" ca="1" si="10"/>
        <v>0.46131534413212893</v>
      </c>
      <c r="F87" s="10">
        <f t="shared" si="6"/>
        <v>1</v>
      </c>
      <c r="G87" s="10">
        <f t="shared" ca="1" si="7"/>
        <v>0.46131534413212893</v>
      </c>
      <c r="H87" s="10">
        <f t="shared" ca="1" si="11"/>
        <v>181</v>
      </c>
      <c r="I87" s="34" t="s">
        <v>78</v>
      </c>
      <c r="J87" s="34" t="s">
        <v>79</v>
      </c>
      <c r="K87" s="34">
        <v>74</v>
      </c>
      <c r="L87" s="34">
        <v>6</v>
      </c>
      <c r="M87" s="71" t="s">
        <v>200</v>
      </c>
      <c r="N87" s="34">
        <v>6</v>
      </c>
      <c r="O87" s="34"/>
      <c r="P87" s="71" t="s">
        <v>201</v>
      </c>
      <c r="Q87" s="35"/>
    </row>
    <row r="88" spans="1:17" s="9" customFormat="1" ht="14.45" customHeight="1" x14ac:dyDescent="0.15">
      <c r="A88" s="9">
        <f t="shared" ca="1" si="8"/>
        <v>136</v>
      </c>
      <c r="B88" s="9">
        <f t="shared" si="9"/>
        <v>0</v>
      </c>
      <c r="C88" s="12"/>
      <c r="D88" s="12"/>
      <c r="E88" s="10">
        <f t="shared" ca="1" si="10"/>
        <v>0.59073546926409648</v>
      </c>
      <c r="F88" s="10">
        <f t="shared" si="6"/>
        <v>1</v>
      </c>
      <c r="G88" s="10">
        <f t="shared" ca="1" si="7"/>
        <v>0.59073546926409648</v>
      </c>
      <c r="H88" s="10">
        <f t="shared" ca="1" si="11"/>
        <v>136</v>
      </c>
      <c r="I88" s="34" t="s">
        <v>78</v>
      </c>
      <c r="J88" s="34" t="s">
        <v>79</v>
      </c>
      <c r="K88" s="34">
        <v>74</v>
      </c>
      <c r="L88" s="34">
        <v>7</v>
      </c>
      <c r="M88" s="71" t="s">
        <v>202</v>
      </c>
      <c r="N88" s="34">
        <v>7</v>
      </c>
      <c r="O88" s="34"/>
      <c r="P88" s="71" t="s">
        <v>203</v>
      </c>
      <c r="Q88" s="35"/>
    </row>
    <row r="89" spans="1:17" s="9" customFormat="1" ht="14.45" customHeight="1" x14ac:dyDescent="0.15">
      <c r="A89" s="9">
        <f t="shared" ca="1" si="8"/>
        <v>215</v>
      </c>
      <c r="B89" s="9">
        <f t="shared" si="9"/>
        <v>0</v>
      </c>
      <c r="C89" s="12"/>
      <c r="D89" s="12"/>
      <c r="E89" s="10">
        <f t="shared" ca="1" si="10"/>
        <v>0.34975621881423524</v>
      </c>
      <c r="F89" s="10">
        <f t="shared" si="6"/>
        <v>1</v>
      </c>
      <c r="G89" s="10">
        <f t="shared" ca="1" si="7"/>
        <v>0.34975621881423524</v>
      </c>
      <c r="H89" s="10">
        <f t="shared" ca="1" si="11"/>
        <v>215</v>
      </c>
      <c r="I89" s="34" t="s">
        <v>78</v>
      </c>
      <c r="J89" s="34" t="s">
        <v>79</v>
      </c>
      <c r="K89" s="34">
        <v>74</v>
      </c>
      <c r="L89" s="34">
        <v>8</v>
      </c>
      <c r="M89" s="71" t="s">
        <v>204</v>
      </c>
      <c r="N89" s="34">
        <v>8</v>
      </c>
      <c r="O89" s="34"/>
      <c r="P89" s="71" t="s">
        <v>205</v>
      </c>
      <c r="Q89" s="35"/>
    </row>
    <row r="90" spans="1:17" s="9" customFormat="1" ht="14.45" customHeight="1" x14ac:dyDescent="0.15">
      <c r="A90" s="9">
        <f t="shared" ca="1" si="8"/>
        <v>9</v>
      </c>
      <c r="B90" s="9">
        <f t="shared" si="9"/>
        <v>0</v>
      </c>
      <c r="C90" s="12"/>
      <c r="D90" s="12"/>
      <c r="E90" s="10">
        <f t="shared" ca="1" si="10"/>
        <v>0.97907715720454158</v>
      </c>
      <c r="F90" s="10">
        <f t="shared" si="6"/>
        <v>1</v>
      </c>
      <c r="G90" s="10">
        <f t="shared" ca="1" si="7"/>
        <v>0.97907715720454158</v>
      </c>
      <c r="H90" s="10">
        <f t="shared" ca="1" si="11"/>
        <v>9</v>
      </c>
      <c r="I90" s="34" t="s">
        <v>78</v>
      </c>
      <c r="J90" s="34" t="s">
        <v>79</v>
      </c>
      <c r="K90" s="34">
        <v>74</v>
      </c>
      <c r="L90" s="34">
        <v>9</v>
      </c>
      <c r="M90" s="71" t="s">
        <v>206</v>
      </c>
      <c r="N90" s="34">
        <v>9</v>
      </c>
      <c r="O90" s="34"/>
      <c r="P90" s="71" t="s">
        <v>207</v>
      </c>
      <c r="Q90" s="35"/>
    </row>
    <row r="91" spans="1:17" s="9" customFormat="1" ht="14.45" customHeight="1" x14ac:dyDescent="0.15">
      <c r="A91" s="9">
        <f t="shared" ca="1" si="8"/>
        <v>261</v>
      </c>
      <c r="B91" s="9">
        <f t="shared" si="9"/>
        <v>0</v>
      </c>
      <c r="C91" s="12"/>
      <c r="D91" s="12"/>
      <c r="E91" s="10">
        <f t="shared" ca="1" si="10"/>
        <v>0.23294866465649766</v>
      </c>
      <c r="F91" s="10">
        <f t="shared" si="6"/>
        <v>1</v>
      </c>
      <c r="G91" s="10">
        <f t="shared" ca="1" si="7"/>
        <v>0.23294866465649766</v>
      </c>
      <c r="H91" s="10">
        <f t="shared" ca="1" si="11"/>
        <v>261</v>
      </c>
      <c r="I91" s="34" t="s">
        <v>78</v>
      </c>
      <c r="J91" s="34" t="s">
        <v>79</v>
      </c>
      <c r="K91" s="34">
        <v>74</v>
      </c>
      <c r="L91" s="34">
        <v>10</v>
      </c>
      <c r="M91" s="71" t="s">
        <v>208</v>
      </c>
      <c r="N91" s="34">
        <v>10</v>
      </c>
      <c r="O91" s="34"/>
      <c r="P91" s="71" t="s">
        <v>209</v>
      </c>
      <c r="Q91" s="35"/>
    </row>
    <row r="92" spans="1:17" s="9" customFormat="1" ht="14.45" customHeight="1" x14ac:dyDescent="0.15">
      <c r="A92" s="9">
        <f t="shared" ca="1" si="8"/>
        <v>301</v>
      </c>
      <c r="B92" s="9">
        <f t="shared" si="9"/>
        <v>0</v>
      </c>
      <c r="C92" s="12"/>
      <c r="D92" s="12"/>
      <c r="E92" s="10">
        <f t="shared" ca="1" si="10"/>
        <v>8.2813741919229189E-2</v>
      </c>
      <c r="F92" s="10">
        <f t="shared" si="6"/>
        <v>1</v>
      </c>
      <c r="G92" s="10">
        <f t="shared" ca="1" si="7"/>
        <v>8.2813741919229189E-2</v>
      </c>
      <c r="H92" s="10">
        <f t="shared" ca="1" si="11"/>
        <v>301</v>
      </c>
      <c r="I92" s="34" t="s">
        <v>78</v>
      </c>
      <c r="J92" s="34" t="s">
        <v>79</v>
      </c>
      <c r="K92" s="34">
        <v>74</v>
      </c>
      <c r="L92" s="34">
        <v>11</v>
      </c>
      <c r="M92" s="71" t="s">
        <v>210</v>
      </c>
      <c r="N92" s="34">
        <v>11</v>
      </c>
      <c r="O92" s="34"/>
      <c r="P92" s="71" t="s">
        <v>211</v>
      </c>
      <c r="Q92" s="35"/>
    </row>
    <row r="93" spans="1:17" s="9" customFormat="1" ht="14.45" customHeight="1" x14ac:dyDescent="0.15">
      <c r="A93" s="9">
        <f t="shared" ca="1" si="8"/>
        <v>97</v>
      </c>
      <c r="B93" s="9">
        <f t="shared" si="9"/>
        <v>0</v>
      </c>
      <c r="C93" s="12"/>
      <c r="D93" s="12"/>
      <c r="E93" s="10">
        <f t="shared" ca="1" si="10"/>
        <v>0.71795630150931655</v>
      </c>
      <c r="F93" s="10">
        <f t="shared" si="6"/>
        <v>1</v>
      </c>
      <c r="G93" s="10">
        <f t="shared" ca="1" si="7"/>
        <v>0.71795630150931655</v>
      </c>
      <c r="H93" s="10">
        <f t="shared" ca="1" si="11"/>
        <v>97</v>
      </c>
      <c r="I93" s="34" t="s">
        <v>78</v>
      </c>
      <c r="J93" s="34" t="s">
        <v>79</v>
      </c>
      <c r="K93" s="34">
        <v>74</v>
      </c>
      <c r="L93" s="34">
        <v>12</v>
      </c>
      <c r="M93" s="71" t="s">
        <v>212</v>
      </c>
      <c r="N93" s="34">
        <v>12</v>
      </c>
      <c r="O93" s="34"/>
      <c r="P93" s="71" t="s">
        <v>213</v>
      </c>
      <c r="Q93" s="35"/>
    </row>
    <row r="94" spans="1:17" s="9" customFormat="1" ht="14.45" customHeight="1" x14ac:dyDescent="0.15">
      <c r="A94" s="9">
        <f t="shared" ca="1" si="8"/>
        <v>55</v>
      </c>
      <c r="B94" s="9">
        <f t="shared" si="9"/>
        <v>0</v>
      </c>
      <c r="C94" s="12"/>
      <c r="D94" s="12"/>
      <c r="E94" s="10">
        <f t="shared" ca="1" si="10"/>
        <v>0.84977241072435905</v>
      </c>
      <c r="F94" s="10">
        <f t="shared" si="6"/>
        <v>1</v>
      </c>
      <c r="G94" s="10">
        <f t="shared" ca="1" si="7"/>
        <v>0.84977241072435905</v>
      </c>
      <c r="H94" s="10">
        <f t="shared" ca="1" si="11"/>
        <v>55</v>
      </c>
      <c r="I94" s="34" t="s">
        <v>78</v>
      </c>
      <c r="J94" s="34" t="s">
        <v>79</v>
      </c>
      <c r="K94" s="34">
        <v>74</v>
      </c>
      <c r="L94" s="34">
        <v>13</v>
      </c>
      <c r="M94" s="71" t="s">
        <v>214</v>
      </c>
      <c r="N94" s="34">
        <v>13</v>
      </c>
      <c r="O94" s="34"/>
      <c r="P94" s="71" t="s">
        <v>215</v>
      </c>
      <c r="Q94" s="35"/>
    </row>
    <row r="95" spans="1:17" s="9" customFormat="1" ht="14.45" customHeight="1" x14ac:dyDescent="0.15">
      <c r="A95" s="9">
        <f t="shared" ca="1" si="8"/>
        <v>217</v>
      </c>
      <c r="B95" s="9">
        <f t="shared" si="9"/>
        <v>0</v>
      </c>
      <c r="C95" s="12"/>
      <c r="D95" s="12"/>
      <c r="E95" s="10">
        <f t="shared" ca="1" si="10"/>
        <v>0.3476673470270033</v>
      </c>
      <c r="F95" s="10">
        <f t="shared" si="6"/>
        <v>1</v>
      </c>
      <c r="G95" s="10">
        <f t="shared" ca="1" si="7"/>
        <v>0.3476673470270033</v>
      </c>
      <c r="H95" s="10">
        <f t="shared" ca="1" si="11"/>
        <v>217</v>
      </c>
      <c r="I95" s="34" t="s">
        <v>78</v>
      </c>
      <c r="J95" s="34" t="s">
        <v>79</v>
      </c>
      <c r="K95" s="34">
        <v>74</v>
      </c>
      <c r="L95" s="34">
        <v>14</v>
      </c>
      <c r="M95" s="71" t="s">
        <v>216</v>
      </c>
      <c r="N95" s="34">
        <v>14</v>
      </c>
      <c r="O95" s="34"/>
      <c r="P95" s="71" t="s">
        <v>217</v>
      </c>
      <c r="Q95" s="35"/>
    </row>
    <row r="96" spans="1:17" s="9" customFormat="1" ht="14.45" customHeight="1" x14ac:dyDescent="0.15">
      <c r="A96" s="9">
        <f t="shared" ca="1" si="8"/>
        <v>49</v>
      </c>
      <c r="B96" s="9">
        <f t="shared" si="9"/>
        <v>0</v>
      </c>
      <c r="C96" s="12"/>
      <c r="D96" s="12"/>
      <c r="E96" s="10">
        <f t="shared" ca="1" si="10"/>
        <v>0.86885458601878762</v>
      </c>
      <c r="F96" s="10">
        <f t="shared" si="6"/>
        <v>1</v>
      </c>
      <c r="G96" s="10">
        <f t="shared" ca="1" si="7"/>
        <v>0.86885458601878762</v>
      </c>
      <c r="H96" s="10">
        <f t="shared" ca="1" si="11"/>
        <v>49</v>
      </c>
      <c r="I96" s="34" t="s">
        <v>78</v>
      </c>
      <c r="J96" s="34" t="s">
        <v>79</v>
      </c>
      <c r="K96" s="34">
        <v>74</v>
      </c>
      <c r="L96" s="34">
        <v>15</v>
      </c>
      <c r="M96" s="71" t="s">
        <v>218</v>
      </c>
      <c r="N96" s="34">
        <v>15</v>
      </c>
      <c r="O96" s="34"/>
      <c r="P96" s="71" t="s">
        <v>219</v>
      </c>
      <c r="Q96" s="35"/>
    </row>
    <row r="97" spans="1:17" s="9" customFormat="1" ht="14.45" customHeight="1" x14ac:dyDescent="0.15">
      <c r="A97" s="9">
        <f t="shared" ca="1" si="8"/>
        <v>258</v>
      </c>
      <c r="B97" s="9">
        <f t="shared" si="9"/>
        <v>0</v>
      </c>
      <c r="C97" s="12"/>
      <c r="D97" s="12"/>
      <c r="E97" s="10">
        <f t="shared" ca="1" si="10"/>
        <v>0.24271007059427496</v>
      </c>
      <c r="F97" s="10">
        <f t="shared" si="6"/>
        <v>1</v>
      </c>
      <c r="G97" s="10">
        <f t="shared" ca="1" si="7"/>
        <v>0.24271007059427496</v>
      </c>
      <c r="H97" s="10">
        <f t="shared" ca="1" si="11"/>
        <v>258</v>
      </c>
      <c r="I97" s="34" t="s">
        <v>78</v>
      </c>
      <c r="J97" s="34" t="s">
        <v>79</v>
      </c>
      <c r="K97" s="34">
        <v>74</v>
      </c>
      <c r="L97" s="34">
        <v>16</v>
      </c>
      <c r="M97" s="71" t="s">
        <v>220</v>
      </c>
      <c r="N97" s="34">
        <v>16</v>
      </c>
      <c r="O97" s="34"/>
      <c r="P97" s="71" t="s">
        <v>221</v>
      </c>
      <c r="Q97" s="35"/>
    </row>
    <row r="98" spans="1:17" s="9" customFormat="1" ht="14.45" customHeight="1" x14ac:dyDescent="0.15">
      <c r="A98" s="9">
        <f t="shared" ca="1" si="8"/>
        <v>232</v>
      </c>
      <c r="B98" s="9">
        <f t="shared" si="9"/>
        <v>0</v>
      </c>
      <c r="C98" s="12"/>
      <c r="D98" s="12"/>
      <c r="E98" s="10">
        <f t="shared" ca="1" si="10"/>
        <v>0.29217169664393405</v>
      </c>
      <c r="F98" s="10">
        <f t="shared" si="6"/>
        <v>1</v>
      </c>
      <c r="G98" s="10">
        <f t="shared" ca="1" si="7"/>
        <v>0.29217169664393405</v>
      </c>
      <c r="H98" s="10">
        <f t="shared" ca="1" si="11"/>
        <v>232</v>
      </c>
      <c r="I98" s="34" t="s">
        <v>78</v>
      </c>
      <c r="J98" s="34" t="s">
        <v>79</v>
      </c>
      <c r="K98" s="34">
        <v>74</v>
      </c>
      <c r="L98" s="34">
        <v>17</v>
      </c>
      <c r="M98" s="71" t="s">
        <v>222</v>
      </c>
      <c r="N98" s="34">
        <v>17</v>
      </c>
      <c r="O98" s="34"/>
      <c r="P98" s="71" t="s">
        <v>223</v>
      </c>
      <c r="Q98" s="35"/>
    </row>
    <row r="99" spans="1:17" s="9" customFormat="1" ht="14.45" customHeight="1" x14ac:dyDescent="0.15">
      <c r="A99" s="9">
        <f t="shared" ca="1" si="8"/>
        <v>300</v>
      </c>
      <c r="B99" s="9">
        <f t="shared" si="9"/>
        <v>0</v>
      </c>
      <c r="C99" s="12"/>
      <c r="D99" s="12"/>
      <c r="E99" s="10">
        <f t="shared" ca="1" si="10"/>
        <v>8.7939172819998079E-2</v>
      </c>
      <c r="F99" s="10">
        <f t="shared" si="6"/>
        <v>1</v>
      </c>
      <c r="G99" s="10">
        <f t="shared" ca="1" si="7"/>
        <v>8.7939172819998079E-2</v>
      </c>
      <c r="H99" s="10">
        <f t="shared" ca="1" si="11"/>
        <v>300</v>
      </c>
      <c r="I99" s="34" t="s">
        <v>78</v>
      </c>
      <c r="J99" s="34" t="s">
        <v>79</v>
      </c>
      <c r="K99" s="34">
        <v>74</v>
      </c>
      <c r="L99" s="34">
        <v>18</v>
      </c>
      <c r="M99" s="71" t="s">
        <v>224</v>
      </c>
      <c r="N99" s="34">
        <v>18</v>
      </c>
      <c r="O99" s="34"/>
      <c r="P99" s="71" t="s">
        <v>225</v>
      </c>
      <c r="Q99" s="35"/>
    </row>
    <row r="100" spans="1:17" s="9" customFormat="1" ht="14.45" customHeight="1" x14ac:dyDescent="0.15">
      <c r="A100" s="9">
        <f t="shared" ca="1" si="8"/>
        <v>223</v>
      </c>
      <c r="B100" s="9">
        <f t="shared" si="9"/>
        <v>0</v>
      </c>
      <c r="C100" s="12"/>
      <c r="D100" s="12"/>
      <c r="E100" s="10">
        <f t="shared" ca="1" si="10"/>
        <v>0.32466056064028259</v>
      </c>
      <c r="F100" s="10">
        <f t="shared" si="6"/>
        <v>1</v>
      </c>
      <c r="G100" s="10">
        <f t="shared" ca="1" si="7"/>
        <v>0.32466056064028259</v>
      </c>
      <c r="H100" s="10">
        <f t="shared" ca="1" si="11"/>
        <v>223</v>
      </c>
      <c r="I100" s="34" t="s">
        <v>78</v>
      </c>
      <c r="J100" s="34" t="s">
        <v>79</v>
      </c>
      <c r="K100" s="34">
        <v>74</v>
      </c>
      <c r="L100" s="34">
        <v>19</v>
      </c>
      <c r="M100" s="71" t="s">
        <v>226</v>
      </c>
      <c r="N100" s="34">
        <v>19</v>
      </c>
      <c r="O100" s="34"/>
      <c r="P100" s="71" t="s">
        <v>227</v>
      </c>
      <c r="Q100" s="35"/>
    </row>
    <row r="101" spans="1:17" s="9" customFormat="1" ht="14.45" customHeight="1" x14ac:dyDescent="0.15">
      <c r="A101" s="9">
        <f t="shared" ca="1" si="8"/>
        <v>209</v>
      </c>
      <c r="B101" s="9">
        <f t="shared" si="9"/>
        <v>0</v>
      </c>
      <c r="C101" s="12"/>
      <c r="D101" s="12"/>
      <c r="E101" s="10">
        <f t="shared" ca="1" si="10"/>
        <v>0.38422015610691251</v>
      </c>
      <c r="F101" s="10">
        <f t="shared" si="6"/>
        <v>1</v>
      </c>
      <c r="G101" s="10">
        <f t="shared" ca="1" si="7"/>
        <v>0.38422015610691251</v>
      </c>
      <c r="H101" s="10">
        <f t="shared" ca="1" si="11"/>
        <v>209</v>
      </c>
      <c r="I101" s="34" t="s">
        <v>78</v>
      </c>
      <c r="J101" s="34" t="s">
        <v>79</v>
      </c>
      <c r="K101" s="34">
        <v>74</v>
      </c>
      <c r="L101" s="34">
        <v>20</v>
      </c>
      <c r="M101" s="71" t="s">
        <v>228</v>
      </c>
      <c r="N101" s="34">
        <v>20</v>
      </c>
      <c r="O101" s="34"/>
      <c r="P101" s="71" t="s">
        <v>229</v>
      </c>
      <c r="Q101" s="35"/>
    </row>
    <row r="102" spans="1:17" s="9" customFormat="1" ht="14.45" customHeight="1" x14ac:dyDescent="0.15">
      <c r="A102" s="9">
        <f t="shared" ca="1" si="8"/>
        <v>83</v>
      </c>
      <c r="B102" s="9">
        <f t="shared" si="9"/>
        <v>0</v>
      </c>
      <c r="C102" s="12"/>
      <c r="D102" s="12"/>
      <c r="E102" s="10">
        <f t="shared" ca="1" si="10"/>
        <v>0.78190305961342399</v>
      </c>
      <c r="F102" s="10">
        <f t="shared" si="6"/>
        <v>1</v>
      </c>
      <c r="G102" s="10">
        <f t="shared" ca="1" si="7"/>
        <v>0.78190305961342399</v>
      </c>
      <c r="H102" s="10">
        <f t="shared" ca="1" si="11"/>
        <v>83</v>
      </c>
      <c r="I102" s="34" t="s">
        <v>78</v>
      </c>
      <c r="J102" s="34" t="s">
        <v>79</v>
      </c>
      <c r="K102" s="34">
        <v>74</v>
      </c>
      <c r="L102" s="34">
        <v>21</v>
      </c>
      <c r="M102" s="71" t="s">
        <v>230</v>
      </c>
      <c r="N102" s="34">
        <v>21</v>
      </c>
      <c r="O102" s="34"/>
      <c r="P102" s="71" t="s">
        <v>231</v>
      </c>
      <c r="Q102" s="35"/>
    </row>
    <row r="103" spans="1:17" s="9" customFormat="1" ht="14.45" customHeight="1" x14ac:dyDescent="0.15">
      <c r="A103" s="9">
        <f t="shared" ca="1" si="8"/>
        <v>109</v>
      </c>
      <c r="B103" s="9">
        <f t="shared" si="9"/>
        <v>0</v>
      </c>
      <c r="C103" s="12"/>
      <c r="D103" s="12"/>
      <c r="E103" s="10">
        <f t="shared" ca="1" si="10"/>
        <v>0.6815094145512357</v>
      </c>
      <c r="F103" s="10">
        <f t="shared" si="6"/>
        <v>1</v>
      </c>
      <c r="G103" s="10">
        <f t="shared" ca="1" si="7"/>
        <v>0.6815094145512357</v>
      </c>
      <c r="H103" s="10">
        <f t="shared" ca="1" si="11"/>
        <v>109</v>
      </c>
      <c r="I103" s="92"/>
      <c r="J103" s="92"/>
      <c r="K103" s="92"/>
      <c r="L103" s="101" t="s">
        <v>659</v>
      </c>
      <c r="M103" s="99"/>
      <c r="N103" s="92"/>
      <c r="O103" s="92"/>
      <c r="P103" s="99"/>
      <c r="Q103" s="100"/>
    </row>
    <row r="104" spans="1:17" s="9" customFormat="1" ht="14.45" customHeight="1" x14ac:dyDescent="0.15">
      <c r="A104" s="9">
        <f t="shared" ca="1" si="8"/>
        <v>150</v>
      </c>
      <c r="B104" s="9">
        <f t="shared" si="9"/>
        <v>0</v>
      </c>
      <c r="C104" s="12"/>
      <c r="D104" s="12"/>
      <c r="E104" s="10">
        <f t="shared" ca="1" si="10"/>
        <v>0.54601461317289268</v>
      </c>
      <c r="F104" s="10">
        <f t="shared" si="6"/>
        <v>1</v>
      </c>
      <c r="G104" s="10">
        <f t="shared" ca="1" si="7"/>
        <v>0.54601461317289268</v>
      </c>
      <c r="H104" s="10">
        <f t="shared" ca="1" si="11"/>
        <v>150</v>
      </c>
      <c r="I104" s="34" t="s">
        <v>78</v>
      </c>
      <c r="J104" s="34" t="s">
        <v>79</v>
      </c>
      <c r="K104" s="34">
        <v>74</v>
      </c>
      <c r="L104" s="34">
        <v>1</v>
      </c>
      <c r="M104" s="71" t="s">
        <v>232</v>
      </c>
      <c r="N104" s="34">
        <v>1</v>
      </c>
      <c r="O104" s="34"/>
      <c r="P104" s="71" t="s">
        <v>41</v>
      </c>
      <c r="Q104" s="35"/>
    </row>
    <row r="105" spans="1:17" s="9" customFormat="1" ht="14.45" customHeight="1" x14ac:dyDescent="0.15">
      <c r="A105" s="9">
        <f t="shared" ca="1" si="8"/>
        <v>86</v>
      </c>
      <c r="B105" s="9">
        <f t="shared" si="9"/>
        <v>0</v>
      </c>
      <c r="C105" s="12"/>
      <c r="D105" s="12"/>
      <c r="E105" s="10">
        <f t="shared" ca="1" si="10"/>
        <v>0.76707238563769398</v>
      </c>
      <c r="F105" s="10">
        <f t="shared" si="6"/>
        <v>1</v>
      </c>
      <c r="G105" s="10">
        <f t="shared" ca="1" si="7"/>
        <v>0.76707238563769398</v>
      </c>
      <c r="H105" s="10">
        <f t="shared" ca="1" si="11"/>
        <v>86</v>
      </c>
      <c r="I105" s="34" t="s">
        <v>78</v>
      </c>
      <c r="J105" s="34" t="s">
        <v>79</v>
      </c>
      <c r="K105" s="34">
        <v>74</v>
      </c>
      <c r="L105" s="34">
        <v>2</v>
      </c>
      <c r="M105" s="71" t="s">
        <v>233</v>
      </c>
      <c r="N105" s="34">
        <v>2</v>
      </c>
      <c r="O105" s="34"/>
      <c r="P105" s="71" t="s">
        <v>234</v>
      </c>
      <c r="Q105" s="35"/>
    </row>
    <row r="106" spans="1:17" s="9" customFormat="1" ht="14.45" customHeight="1" x14ac:dyDescent="0.15">
      <c r="A106" s="9">
        <f t="shared" ca="1" si="8"/>
        <v>45</v>
      </c>
      <c r="B106" s="9">
        <f t="shared" si="9"/>
        <v>0</v>
      </c>
      <c r="C106" s="12"/>
      <c r="D106" s="12"/>
      <c r="E106" s="10">
        <f t="shared" ca="1" si="10"/>
        <v>0.88109216660557632</v>
      </c>
      <c r="F106" s="10">
        <f t="shared" si="6"/>
        <v>1</v>
      </c>
      <c r="G106" s="10">
        <f t="shared" ca="1" si="7"/>
        <v>0.88109216660557632</v>
      </c>
      <c r="H106" s="10">
        <f t="shared" ca="1" si="11"/>
        <v>45</v>
      </c>
      <c r="I106" s="34" t="s">
        <v>78</v>
      </c>
      <c r="J106" s="34" t="s">
        <v>79</v>
      </c>
      <c r="K106" s="34">
        <v>74</v>
      </c>
      <c r="L106" s="34">
        <v>3</v>
      </c>
      <c r="M106" s="71" t="s">
        <v>235</v>
      </c>
      <c r="N106" s="34">
        <v>3</v>
      </c>
      <c r="O106" s="34"/>
      <c r="P106" s="71" t="s">
        <v>236</v>
      </c>
      <c r="Q106" s="35"/>
    </row>
    <row r="107" spans="1:17" s="9" customFormat="1" ht="14.45" customHeight="1" x14ac:dyDescent="0.15">
      <c r="A107" s="9">
        <f t="shared" ca="1" si="8"/>
        <v>273</v>
      </c>
      <c r="B107" s="9">
        <f t="shared" si="9"/>
        <v>0</v>
      </c>
      <c r="C107" s="12"/>
      <c r="D107" s="12"/>
      <c r="E107" s="10">
        <f t="shared" ca="1" si="10"/>
        <v>0.20098460285855835</v>
      </c>
      <c r="F107" s="10">
        <f t="shared" si="6"/>
        <v>1</v>
      </c>
      <c r="G107" s="10">
        <f t="shared" ca="1" si="7"/>
        <v>0.20098460285855835</v>
      </c>
      <c r="H107" s="10">
        <f t="shared" ca="1" si="11"/>
        <v>273</v>
      </c>
      <c r="I107" s="34" t="s">
        <v>78</v>
      </c>
      <c r="J107" s="34" t="s">
        <v>79</v>
      </c>
      <c r="K107" s="34">
        <v>74</v>
      </c>
      <c r="L107" s="34">
        <v>4</v>
      </c>
      <c r="M107" s="71" t="s">
        <v>237</v>
      </c>
      <c r="N107" s="34">
        <v>4</v>
      </c>
      <c r="O107" s="34"/>
      <c r="P107" s="71" t="s">
        <v>238</v>
      </c>
      <c r="Q107" s="35"/>
    </row>
    <row r="108" spans="1:17" s="9" customFormat="1" ht="14.45" customHeight="1" x14ac:dyDescent="0.15">
      <c r="A108" s="9">
        <f t="shared" ca="1" si="8"/>
        <v>231</v>
      </c>
      <c r="B108" s="9">
        <f t="shared" si="9"/>
        <v>0</v>
      </c>
      <c r="C108" s="12"/>
      <c r="D108" s="12"/>
      <c r="E108" s="10">
        <f t="shared" ca="1" si="10"/>
        <v>0.29825692569223683</v>
      </c>
      <c r="F108" s="10">
        <f t="shared" si="6"/>
        <v>1</v>
      </c>
      <c r="G108" s="10">
        <f t="shared" ca="1" si="7"/>
        <v>0.29825692569223683</v>
      </c>
      <c r="H108" s="10">
        <f t="shared" ca="1" si="11"/>
        <v>231</v>
      </c>
      <c r="I108" s="34" t="s">
        <v>78</v>
      </c>
      <c r="J108" s="34" t="s">
        <v>79</v>
      </c>
      <c r="K108" s="34">
        <v>74</v>
      </c>
      <c r="L108" s="34">
        <v>5</v>
      </c>
      <c r="M108" s="71" t="s">
        <v>239</v>
      </c>
      <c r="N108" s="34">
        <v>5</v>
      </c>
      <c r="O108" s="34"/>
      <c r="P108" s="71" t="s">
        <v>240</v>
      </c>
      <c r="Q108" s="35"/>
    </row>
    <row r="109" spans="1:17" s="9" customFormat="1" ht="14.45" customHeight="1" x14ac:dyDescent="0.15">
      <c r="A109" s="9">
        <f t="shared" ca="1" si="8"/>
        <v>93</v>
      </c>
      <c r="B109" s="9">
        <f t="shared" si="9"/>
        <v>0</v>
      </c>
      <c r="C109" s="12"/>
      <c r="D109" s="12"/>
      <c r="E109" s="10">
        <f t="shared" ca="1" si="10"/>
        <v>0.73119100898300449</v>
      </c>
      <c r="F109" s="10">
        <f t="shared" si="6"/>
        <v>1</v>
      </c>
      <c r="G109" s="10">
        <f t="shared" ca="1" si="7"/>
        <v>0.73119100898300449</v>
      </c>
      <c r="H109" s="10">
        <f t="shared" ca="1" si="11"/>
        <v>93</v>
      </c>
      <c r="I109" s="34" t="s">
        <v>78</v>
      </c>
      <c r="J109" s="34" t="s">
        <v>79</v>
      </c>
      <c r="K109" s="34">
        <v>74</v>
      </c>
      <c r="L109" s="34">
        <v>6</v>
      </c>
      <c r="M109" s="71" t="s">
        <v>241</v>
      </c>
      <c r="N109" s="34">
        <v>6</v>
      </c>
      <c r="O109" s="34"/>
      <c r="P109" s="71" t="s">
        <v>242</v>
      </c>
      <c r="Q109" s="35"/>
    </row>
    <row r="110" spans="1:17" s="9" customFormat="1" ht="14.45" customHeight="1" x14ac:dyDescent="0.15">
      <c r="A110" s="9">
        <f t="shared" ca="1" si="8"/>
        <v>7</v>
      </c>
      <c r="B110" s="9">
        <f t="shared" si="9"/>
        <v>0</v>
      </c>
      <c r="C110" s="12"/>
      <c r="D110" s="12"/>
      <c r="E110" s="10">
        <f t="shared" ca="1" si="10"/>
        <v>0.98147395930053905</v>
      </c>
      <c r="F110" s="10">
        <f t="shared" si="6"/>
        <v>1</v>
      </c>
      <c r="G110" s="10">
        <f t="shared" ca="1" si="7"/>
        <v>0.98147395930053905</v>
      </c>
      <c r="H110" s="10">
        <f t="shared" ca="1" si="11"/>
        <v>7</v>
      </c>
      <c r="I110" s="34" t="s">
        <v>78</v>
      </c>
      <c r="J110" s="34" t="s">
        <v>79</v>
      </c>
      <c r="K110" s="34">
        <v>74</v>
      </c>
      <c r="L110" s="34">
        <v>7</v>
      </c>
      <c r="M110" s="71" t="s">
        <v>243</v>
      </c>
      <c r="N110" s="34">
        <v>7</v>
      </c>
      <c r="O110" s="34"/>
      <c r="P110" s="71" t="s">
        <v>244</v>
      </c>
      <c r="Q110" s="35"/>
    </row>
    <row r="111" spans="1:17" s="9" customFormat="1" ht="14.45" customHeight="1" x14ac:dyDescent="0.15">
      <c r="A111" s="9">
        <f t="shared" ca="1" si="8"/>
        <v>5</v>
      </c>
      <c r="B111" s="9">
        <f t="shared" si="9"/>
        <v>0</v>
      </c>
      <c r="C111" s="12"/>
      <c r="D111" s="12"/>
      <c r="E111" s="10">
        <f t="shared" ca="1" si="10"/>
        <v>0.98731513816113003</v>
      </c>
      <c r="F111" s="10">
        <f t="shared" si="6"/>
        <v>1</v>
      </c>
      <c r="G111" s="10">
        <f t="shared" ca="1" si="7"/>
        <v>0.98731513816113003</v>
      </c>
      <c r="H111" s="10">
        <f t="shared" ca="1" si="11"/>
        <v>5</v>
      </c>
      <c r="I111" s="34" t="s">
        <v>78</v>
      </c>
      <c r="J111" s="34" t="s">
        <v>79</v>
      </c>
      <c r="K111" s="34">
        <v>74</v>
      </c>
      <c r="L111" s="34">
        <v>8</v>
      </c>
      <c r="M111" s="71" t="s">
        <v>245</v>
      </c>
      <c r="N111" s="34">
        <v>8</v>
      </c>
      <c r="O111" s="34"/>
      <c r="P111" s="71" t="s">
        <v>246</v>
      </c>
      <c r="Q111" s="35" t="s">
        <v>247</v>
      </c>
    </row>
    <row r="112" spans="1:17" s="9" customFormat="1" ht="14.45" customHeight="1" x14ac:dyDescent="0.15">
      <c r="A112" s="9">
        <f t="shared" ca="1" si="8"/>
        <v>296</v>
      </c>
      <c r="B112" s="9">
        <f t="shared" si="9"/>
        <v>0</v>
      </c>
      <c r="C112" s="12"/>
      <c r="D112" s="12"/>
      <c r="E112" s="10">
        <f t="shared" ca="1" si="10"/>
        <v>0.11199449261560224</v>
      </c>
      <c r="F112" s="10">
        <f t="shared" si="6"/>
        <v>1</v>
      </c>
      <c r="G112" s="10">
        <f t="shared" ca="1" si="7"/>
        <v>0.11199449261560224</v>
      </c>
      <c r="H112" s="10">
        <f t="shared" ca="1" si="11"/>
        <v>296</v>
      </c>
      <c r="I112" s="34" t="s">
        <v>78</v>
      </c>
      <c r="J112" s="34" t="s">
        <v>79</v>
      </c>
      <c r="K112" s="34">
        <v>74</v>
      </c>
      <c r="L112" s="34">
        <v>9</v>
      </c>
      <c r="M112" s="71" t="s">
        <v>248</v>
      </c>
      <c r="N112" s="34">
        <v>9</v>
      </c>
      <c r="O112" s="34"/>
      <c r="P112" s="71" t="s">
        <v>249</v>
      </c>
      <c r="Q112" s="35"/>
    </row>
    <row r="113" spans="1:17" s="9" customFormat="1" ht="14.45" customHeight="1" x14ac:dyDescent="0.15">
      <c r="A113" s="9">
        <f t="shared" ca="1" si="8"/>
        <v>309</v>
      </c>
      <c r="B113" s="9">
        <f t="shared" si="9"/>
        <v>0</v>
      </c>
      <c r="C113" s="12"/>
      <c r="D113" s="12"/>
      <c r="E113" s="10">
        <f t="shared" ca="1" si="10"/>
        <v>6.4052136433025542E-2</v>
      </c>
      <c r="F113" s="10">
        <f t="shared" si="6"/>
        <v>1</v>
      </c>
      <c r="G113" s="10">
        <f t="shared" ca="1" si="7"/>
        <v>6.4052136433025542E-2</v>
      </c>
      <c r="H113" s="10">
        <f t="shared" ca="1" si="11"/>
        <v>309</v>
      </c>
      <c r="I113" s="34" t="s">
        <v>78</v>
      </c>
      <c r="J113" s="34" t="s">
        <v>79</v>
      </c>
      <c r="K113" s="34">
        <v>74</v>
      </c>
      <c r="L113" s="34">
        <v>10</v>
      </c>
      <c r="M113" s="71" t="s">
        <v>250</v>
      </c>
      <c r="N113" s="34">
        <v>10</v>
      </c>
      <c r="O113" s="34"/>
      <c r="P113" s="71" t="s">
        <v>251</v>
      </c>
      <c r="Q113" s="35"/>
    </row>
    <row r="114" spans="1:17" s="9" customFormat="1" ht="14.45" customHeight="1" x14ac:dyDescent="0.15">
      <c r="A114" s="9">
        <f t="shared" ca="1" si="8"/>
        <v>121</v>
      </c>
      <c r="B114" s="9">
        <f t="shared" si="9"/>
        <v>0</v>
      </c>
      <c r="C114" s="12"/>
      <c r="D114" s="12"/>
      <c r="E114" s="10">
        <f t="shared" ca="1" si="10"/>
        <v>0.64219860818746222</v>
      </c>
      <c r="F114" s="10">
        <f t="shared" si="6"/>
        <v>1</v>
      </c>
      <c r="G114" s="10">
        <f t="shared" ca="1" si="7"/>
        <v>0.64219860818746222</v>
      </c>
      <c r="H114" s="10">
        <f t="shared" ca="1" si="11"/>
        <v>121</v>
      </c>
      <c r="I114" s="92"/>
      <c r="J114" s="92"/>
      <c r="K114" s="92"/>
      <c r="L114" s="101" t="s">
        <v>660</v>
      </c>
      <c r="M114" s="99"/>
      <c r="N114" s="92"/>
      <c r="O114" s="92"/>
      <c r="P114" s="99"/>
      <c r="Q114" s="100"/>
    </row>
    <row r="115" spans="1:17" s="9" customFormat="1" ht="14.45" customHeight="1" x14ac:dyDescent="0.15">
      <c r="A115" s="9">
        <f t="shared" ca="1" si="8"/>
        <v>196</v>
      </c>
      <c r="B115" s="9">
        <f t="shared" si="9"/>
        <v>0</v>
      </c>
      <c r="C115" s="12"/>
      <c r="D115" s="12"/>
      <c r="E115" s="10">
        <f t="shared" ca="1" si="10"/>
        <v>0.43286608661985393</v>
      </c>
      <c r="F115" s="10">
        <f t="shared" si="6"/>
        <v>1</v>
      </c>
      <c r="G115" s="10">
        <f t="shared" ca="1" si="7"/>
        <v>0.43286608661985393</v>
      </c>
      <c r="H115" s="10">
        <f t="shared" ca="1" si="11"/>
        <v>196</v>
      </c>
      <c r="I115" s="34" t="s">
        <v>78</v>
      </c>
      <c r="J115" s="34" t="s">
        <v>79</v>
      </c>
      <c r="K115" s="34">
        <v>74</v>
      </c>
      <c r="L115" s="34">
        <v>1</v>
      </c>
      <c r="M115" s="71" t="s">
        <v>252</v>
      </c>
      <c r="N115" s="34">
        <v>1</v>
      </c>
      <c r="O115" s="34"/>
      <c r="P115" s="71" t="s">
        <v>253</v>
      </c>
      <c r="Q115" s="35"/>
    </row>
    <row r="116" spans="1:17" s="9" customFormat="1" ht="14.45" customHeight="1" x14ac:dyDescent="0.15">
      <c r="A116" s="9">
        <f t="shared" ca="1" si="8"/>
        <v>142</v>
      </c>
      <c r="B116" s="9">
        <f t="shared" si="9"/>
        <v>0</v>
      </c>
      <c r="C116" s="12"/>
      <c r="D116" s="12"/>
      <c r="E116" s="10">
        <f t="shared" ca="1" si="10"/>
        <v>0.56861350249847742</v>
      </c>
      <c r="F116" s="10">
        <f t="shared" si="6"/>
        <v>1</v>
      </c>
      <c r="G116" s="10">
        <f t="shared" ca="1" si="7"/>
        <v>0.56861350249847742</v>
      </c>
      <c r="H116" s="10">
        <f t="shared" ca="1" si="11"/>
        <v>142</v>
      </c>
      <c r="I116" s="34" t="s">
        <v>78</v>
      </c>
      <c r="J116" s="34" t="s">
        <v>79</v>
      </c>
      <c r="K116" s="34">
        <v>74</v>
      </c>
      <c r="L116" s="34">
        <v>2</v>
      </c>
      <c r="M116" s="71" t="s">
        <v>254</v>
      </c>
      <c r="N116" s="34">
        <v>2</v>
      </c>
      <c r="O116" s="34"/>
      <c r="P116" s="71" t="s">
        <v>160</v>
      </c>
      <c r="Q116" s="35"/>
    </row>
    <row r="117" spans="1:17" s="9" customFormat="1" ht="14.45" customHeight="1" x14ac:dyDescent="0.15">
      <c r="A117" s="9">
        <f t="shared" ca="1" si="8"/>
        <v>51</v>
      </c>
      <c r="B117" s="9">
        <f t="shared" si="9"/>
        <v>0</v>
      </c>
      <c r="C117" s="12"/>
      <c r="D117" s="12"/>
      <c r="E117" s="10">
        <f t="shared" ca="1" si="10"/>
        <v>0.85457988881058722</v>
      </c>
      <c r="F117" s="10">
        <f t="shared" si="6"/>
        <v>1</v>
      </c>
      <c r="G117" s="10">
        <f t="shared" ca="1" si="7"/>
        <v>0.85457988881058722</v>
      </c>
      <c r="H117" s="10">
        <f t="shared" ca="1" si="11"/>
        <v>51</v>
      </c>
      <c r="I117" s="34" t="s">
        <v>78</v>
      </c>
      <c r="J117" s="34" t="s">
        <v>79</v>
      </c>
      <c r="K117" s="34">
        <v>74</v>
      </c>
      <c r="L117" s="34">
        <v>3</v>
      </c>
      <c r="M117" s="71" t="s">
        <v>255</v>
      </c>
      <c r="N117" s="34">
        <v>3</v>
      </c>
      <c r="O117" s="34"/>
      <c r="P117" s="71" t="s">
        <v>68</v>
      </c>
      <c r="Q117" s="35"/>
    </row>
    <row r="118" spans="1:17" s="9" customFormat="1" ht="14.45" customHeight="1" x14ac:dyDescent="0.15">
      <c r="A118" s="9">
        <f t="shared" ca="1" si="8"/>
        <v>281</v>
      </c>
      <c r="B118" s="9">
        <f t="shared" si="9"/>
        <v>0</v>
      </c>
      <c r="C118" s="12"/>
      <c r="D118" s="12"/>
      <c r="E118" s="10">
        <f t="shared" ca="1" si="10"/>
        <v>0.17442181834108916</v>
      </c>
      <c r="F118" s="10">
        <f t="shared" si="6"/>
        <v>1</v>
      </c>
      <c r="G118" s="10">
        <f t="shared" ca="1" si="7"/>
        <v>0.17442181834108916</v>
      </c>
      <c r="H118" s="10">
        <f t="shared" ca="1" si="11"/>
        <v>281</v>
      </c>
      <c r="I118" s="34" t="s">
        <v>78</v>
      </c>
      <c r="J118" s="34" t="s">
        <v>79</v>
      </c>
      <c r="K118" s="34">
        <v>74</v>
      </c>
      <c r="L118" s="34">
        <v>4</v>
      </c>
      <c r="M118" s="71" t="s">
        <v>256</v>
      </c>
      <c r="N118" s="34">
        <v>4</v>
      </c>
      <c r="O118" s="34"/>
      <c r="P118" s="71" t="s">
        <v>257</v>
      </c>
      <c r="Q118" s="35"/>
    </row>
    <row r="119" spans="1:17" s="9" customFormat="1" ht="14.45" customHeight="1" x14ac:dyDescent="0.15">
      <c r="A119" s="9">
        <f t="shared" ca="1" si="8"/>
        <v>211</v>
      </c>
      <c r="B119" s="9">
        <f t="shared" si="9"/>
        <v>0</v>
      </c>
      <c r="C119" s="12"/>
      <c r="D119" s="12"/>
      <c r="E119" s="10">
        <f t="shared" ca="1" si="10"/>
        <v>0.36889922635235606</v>
      </c>
      <c r="F119" s="10">
        <f t="shared" si="6"/>
        <v>1</v>
      </c>
      <c r="G119" s="10">
        <f t="shared" ca="1" si="7"/>
        <v>0.36889922635235606</v>
      </c>
      <c r="H119" s="10">
        <f t="shared" ca="1" si="11"/>
        <v>211</v>
      </c>
      <c r="I119" s="34" t="s">
        <v>78</v>
      </c>
      <c r="J119" s="34" t="s">
        <v>79</v>
      </c>
      <c r="K119" s="34">
        <v>74</v>
      </c>
      <c r="L119" s="34">
        <v>5</v>
      </c>
      <c r="M119" s="71" t="s">
        <v>258</v>
      </c>
      <c r="N119" s="34">
        <v>5</v>
      </c>
      <c r="O119" s="34"/>
      <c r="P119" s="71" t="s">
        <v>259</v>
      </c>
      <c r="Q119" s="35"/>
    </row>
    <row r="120" spans="1:17" s="9" customFormat="1" ht="14.45" customHeight="1" x14ac:dyDescent="0.15">
      <c r="A120" s="9">
        <f t="shared" ca="1" si="8"/>
        <v>326</v>
      </c>
      <c r="B120" s="9">
        <f t="shared" si="9"/>
        <v>0</v>
      </c>
      <c r="C120" s="12"/>
      <c r="D120" s="12"/>
      <c r="E120" s="10">
        <f t="shared" ca="1" si="10"/>
        <v>6.9082350312211771E-3</v>
      </c>
      <c r="F120" s="10">
        <f t="shared" si="6"/>
        <v>1</v>
      </c>
      <c r="G120" s="10">
        <f t="shared" ca="1" si="7"/>
        <v>6.9082350312211771E-3</v>
      </c>
      <c r="H120" s="10">
        <f t="shared" ca="1" si="11"/>
        <v>326</v>
      </c>
      <c r="I120" s="34" t="s">
        <v>78</v>
      </c>
      <c r="J120" s="34" t="s">
        <v>79</v>
      </c>
      <c r="K120" s="34">
        <v>74</v>
      </c>
      <c r="L120" s="34">
        <v>6</v>
      </c>
      <c r="M120" s="71" t="s">
        <v>260</v>
      </c>
      <c r="N120" s="34">
        <v>6</v>
      </c>
      <c r="O120" s="34"/>
      <c r="P120" s="71" t="s">
        <v>261</v>
      </c>
      <c r="Q120" s="35" t="s">
        <v>262</v>
      </c>
    </row>
    <row r="121" spans="1:17" s="9" customFormat="1" ht="14.45" customHeight="1" x14ac:dyDescent="0.15">
      <c r="A121" s="9">
        <f t="shared" ca="1" si="8"/>
        <v>265</v>
      </c>
      <c r="B121" s="9">
        <f t="shared" si="9"/>
        <v>0</v>
      </c>
      <c r="C121" s="12"/>
      <c r="D121" s="12"/>
      <c r="E121" s="10">
        <f t="shared" ca="1" si="10"/>
        <v>0.2205048988478433</v>
      </c>
      <c r="F121" s="10">
        <f t="shared" si="6"/>
        <v>1</v>
      </c>
      <c r="G121" s="10">
        <f t="shared" ca="1" si="7"/>
        <v>0.2205048988478433</v>
      </c>
      <c r="H121" s="10">
        <f t="shared" ca="1" si="11"/>
        <v>265</v>
      </c>
      <c r="I121" s="34" t="s">
        <v>78</v>
      </c>
      <c r="J121" s="34" t="s">
        <v>79</v>
      </c>
      <c r="K121" s="34">
        <v>74</v>
      </c>
      <c r="L121" s="34">
        <v>7</v>
      </c>
      <c r="M121" s="71" t="s">
        <v>263</v>
      </c>
      <c r="N121" s="34">
        <v>7</v>
      </c>
      <c r="O121" s="34"/>
      <c r="P121" s="71" t="s">
        <v>75</v>
      </c>
      <c r="Q121" s="35"/>
    </row>
    <row r="122" spans="1:17" s="9" customFormat="1" ht="14.45" customHeight="1" x14ac:dyDescent="0.15">
      <c r="A122" s="9">
        <f t="shared" ca="1" si="8"/>
        <v>156</v>
      </c>
      <c r="B122" s="9">
        <f t="shared" si="9"/>
        <v>0</v>
      </c>
      <c r="C122" s="12"/>
      <c r="D122" s="12"/>
      <c r="E122" s="10">
        <f t="shared" ca="1" si="10"/>
        <v>0.5339971426201543</v>
      </c>
      <c r="F122" s="10">
        <f t="shared" si="6"/>
        <v>1</v>
      </c>
      <c r="G122" s="10">
        <f t="shared" ca="1" si="7"/>
        <v>0.5339971426201543</v>
      </c>
      <c r="H122" s="10">
        <f t="shared" ca="1" si="11"/>
        <v>156</v>
      </c>
      <c r="I122" s="34" t="s">
        <v>78</v>
      </c>
      <c r="J122" s="34" t="s">
        <v>79</v>
      </c>
      <c r="K122" s="34">
        <v>75</v>
      </c>
      <c r="L122" s="34">
        <v>8</v>
      </c>
      <c r="M122" s="71" t="s">
        <v>264</v>
      </c>
      <c r="N122" s="34">
        <v>8</v>
      </c>
      <c r="O122" s="34"/>
      <c r="P122" s="71" t="s">
        <v>265</v>
      </c>
      <c r="Q122" s="35" t="s">
        <v>262</v>
      </c>
    </row>
    <row r="123" spans="1:17" s="9" customFormat="1" ht="14.45" customHeight="1" x14ac:dyDescent="0.15">
      <c r="A123" s="9">
        <f t="shared" ca="1" si="8"/>
        <v>169</v>
      </c>
      <c r="B123" s="9">
        <f t="shared" si="9"/>
        <v>0</v>
      </c>
      <c r="C123" s="12"/>
      <c r="D123" s="12"/>
      <c r="E123" s="10">
        <f t="shared" ca="1" si="10"/>
        <v>0.49909788116664888</v>
      </c>
      <c r="F123" s="10">
        <f t="shared" si="6"/>
        <v>1</v>
      </c>
      <c r="G123" s="10">
        <f t="shared" ca="1" si="7"/>
        <v>0.49909788116664888</v>
      </c>
      <c r="H123" s="10">
        <f t="shared" ca="1" si="11"/>
        <v>169</v>
      </c>
      <c r="I123" s="34" t="s">
        <v>78</v>
      </c>
      <c r="J123" s="34" t="s">
        <v>79</v>
      </c>
      <c r="K123" s="34">
        <v>75</v>
      </c>
      <c r="L123" s="34">
        <v>9</v>
      </c>
      <c r="M123" s="71" t="s">
        <v>266</v>
      </c>
      <c r="N123" s="34">
        <v>9</v>
      </c>
      <c r="O123" s="34"/>
      <c r="P123" s="71" t="s">
        <v>267</v>
      </c>
      <c r="Q123" s="35" t="s">
        <v>262</v>
      </c>
    </row>
    <row r="124" spans="1:17" s="9" customFormat="1" ht="14.45" customHeight="1" x14ac:dyDescent="0.15">
      <c r="A124" s="9">
        <f t="shared" ca="1" si="8"/>
        <v>164</v>
      </c>
      <c r="B124" s="9">
        <f t="shared" si="9"/>
        <v>0</v>
      </c>
      <c r="C124" s="12"/>
      <c r="D124" s="12"/>
      <c r="E124" s="10">
        <f t="shared" ca="1" si="10"/>
        <v>0.50660103503389575</v>
      </c>
      <c r="F124" s="10">
        <f t="shared" si="6"/>
        <v>1</v>
      </c>
      <c r="G124" s="10">
        <f t="shared" ca="1" si="7"/>
        <v>0.50660103503389575</v>
      </c>
      <c r="H124" s="10">
        <f t="shared" ca="1" si="11"/>
        <v>164</v>
      </c>
      <c r="I124" s="34" t="s">
        <v>78</v>
      </c>
      <c r="J124" s="34" t="s">
        <v>79</v>
      </c>
      <c r="K124" s="34">
        <v>75</v>
      </c>
      <c r="L124" s="34">
        <v>10</v>
      </c>
      <c r="M124" s="71" t="s">
        <v>268</v>
      </c>
      <c r="N124" s="34">
        <v>10</v>
      </c>
      <c r="O124" s="34"/>
      <c r="P124" s="71" t="s">
        <v>269</v>
      </c>
      <c r="Q124" s="35" t="s">
        <v>262</v>
      </c>
    </row>
    <row r="125" spans="1:17" s="9" customFormat="1" ht="14.45" customHeight="1" x14ac:dyDescent="0.15">
      <c r="A125" s="9">
        <f t="shared" ca="1" si="8"/>
        <v>272</v>
      </c>
      <c r="B125" s="9">
        <f t="shared" si="9"/>
        <v>0</v>
      </c>
      <c r="C125" s="12"/>
      <c r="D125" s="12"/>
      <c r="E125" s="10">
        <f t="shared" ca="1" si="10"/>
        <v>0.20170240956629304</v>
      </c>
      <c r="F125" s="10">
        <f t="shared" si="6"/>
        <v>1</v>
      </c>
      <c r="G125" s="10">
        <f t="shared" ca="1" si="7"/>
        <v>0.20170240956629304</v>
      </c>
      <c r="H125" s="10">
        <f t="shared" ca="1" si="11"/>
        <v>272</v>
      </c>
      <c r="I125" s="34" t="s">
        <v>78</v>
      </c>
      <c r="J125" s="34" t="s">
        <v>79</v>
      </c>
      <c r="K125" s="34">
        <v>75</v>
      </c>
      <c r="L125" s="34">
        <v>11</v>
      </c>
      <c r="M125" s="71" t="s">
        <v>270</v>
      </c>
      <c r="N125" s="34">
        <v>11</v>
      </c>
      <c r="O125" s="34" t="s">
        <v>271</v>
      </c>
      <c r="P125" s="71" t="s">
        <v>272</v>
      </c>
      <c r="Q125" s="35" t="s">
        <v>273</v>
      </c>
    </row>
    <row r="126" spans="1:17" s="9" customFormat="1" ht="14.45" customHeight="1" x14ac:dyDescent="0.15">
      <c r="A126" s="9">
        <f t="shared" ca="1" si="8"/>
        <v>84</v>
      </c>
      <c r="B126" s="9">
        <f t="shared" si="9"/>
        <v>0</v>
      </c>
      <c r="C126" s="12"/>
      <c r="D126" s="12"/>
      <c r="E126" s="10">
        <f t="shared" ca="1" si="10"/>
        <v>0.77787574546765559</v>
      </c>
      <c r="F126" s="10">
        <f t="shared" si="6"/>
        <v>1</v>
      </c>
      <c r="G126" s="10">
        <f t="shared" ca="1" si="7"/>
        <v>0.77787574546765559</v>
      </c>
      <c r="H126" s="10">
        <f t="shared" ca="1" si="11"/>
        <v>84</v>
      </c>
      <c r="I126" s="34" t="s">
        <v>78</v>
      </c>
      <c r="J126" s="34" t="s">
        <v>79</v>
      </c>
      <c r="K126" s="34">
        <v>75</v>
      </c>
      <c r="L126" s="34">
        <v>12</v>
      </c>
      <c r="M126" s="71" t="s">
        <v>274</v>
      </c>
      <c r="N126" s="34">
        <v>12</v>
      </c>
      <c r="O126" s="34"/>
      <c r="P126" s="71" t="s">
        <v>275</v>
      </c>
      <c r="Q126" s="35" t="s">
        <v>276</v>
      </c>
    </row>
    <row r="127" spans="1:17" s="9" customFormat="1" ht="14.45" customHeight="1" x14ac:dyDescent="0.15">
      <c r="A127" s="9">
        <f t="shared" ca="1" si="8"/>
        <v>39</v>
      </c>
      <c r="B127" s="9">
        <f t="shared" si="9"/>
        <v>0</v>
      </c>
      <c r="C127" s="12"/>
      <c r="D127" s="12"/>
      <c r="E127" s="10">
        <f t="shared" ca="1" si="10"/>
        <v>0.8962108693808496</v>
      </c>
      <c r="F127" s="10">
        <f t="shared" si="6"/>
        <v>1</v>
      </c>
      <c r="G127" s="10">
        <f t="shared" ca="1" si="7"/>
        <v>0.8962108693808496</v>
      </c>
      <c r="H127" s="10">
        <f t="shared" ca="1" si="11"/>
        <v>39</v>
      </c>
      <c r="I127" s="34" t="s">
        <v>78</v>
      </c>
      <c r="J127" s="34" t="s">
        <v>79</v>
      </c>
      <c r="K127" s="34">
        <v>75</v>
      </c>
      <c r="L127" s="34">
        <v>13</v>
      </c>
      <c r="M127" s="71" t="s">
        <v>277</v>
      </c>
      <c r="N127" s="34">
        <v>13</v>
      </c>
      <c r="O127" s="34"/>
      <c r="P127" s="71" t="s">
        <v>278</v>
      </c>
      <c r="Q127" s="35"/>
    </row>
    <row r="128" spans="1:17" s="9" customFormat="1" ht="14.45" customHeight="1" x14ac:dyDescent="0.15">
      <c r="A128" s="9">
        <f t="shared" ca="1" si="8"/>
        <v>16</v>
      </c>
      <c r="B128" s="9">
        <f t="shared" si="9"/>
        <v>0</v>
      </c>
      <c r="C128" s="12"/>
      <c r="D128" s="12"/>
      <c r="E128" s="10">
        <f t="shared" ca="1" si="10"/>
        <v>0.96716311584759118</v>
      </c>
      <c r="F128" s="10">
        <f t="shared" si="6"/>
        <v>1</v>
      </c>
      <c r="G128" s="10">
        <f t="shared" ca="1" si="7"/>
        <v>0.96716311584759118</v>
      </c>
      <c r="H128" s="10">
        <f t="shared" ca="1" si="11"/>
        <v>16</v>
      </c>
      <c r="I128" s="34" t="s">
        <v>78</v>
      </c>
      <c r="J128" s="34" t="s">
        <v>79</v>
      </c>
      <c r="K128" s="34">
        <v>75</v>
      </c>
      <c r="L128" s="34">
        <v>14</v>
      </c>
      <c r="M128" s="71" t="s">
        <v>279</v>
      </c>
      <c r="N128" s="34">
        <v>14</v>
      </c>
      <c r="O128" s="34"/>
      <c r="P128" s="71" t="s">
        <v>280</v>
      </c>
      <c r="Q128" s="35"/>
    </row>
    <row r="129" spans="1:17" s="9" customFormat="1" ht="14.45" customHeight="1" x14ac:dyDescent="0.15">
      <c r="A129" s="9">
        <f t="shared" ca="1" si="8"/>
        <v>112</v>
      </c>
      <c r="B129" s="9">
        <f t="shared" si="9"/>
        <v>0</v>
      </c>
      <c r="C129" s="12"/>
      <c r="D129" s="12"/>
      <c r="E129" s="10">
        <f t="shared" ca="1" si="10"/>
        <v>0.6755398601467657</v>
      </c>
      <c r="F129" s="10">
        <f t="shared" si="6"/>
        <v>1</v>
      </c>
      <c r="G129" s="10">
        <f t="shared" ca="1" si="7"/>
        <v>0.6755398601467657</v>
      </c>
      <c r="H129" s="10">
        <f t="shared" ca="1" si="11"/>
        <v>112</v>
      </c>
      <c r="I129" s="34" t="s">
        <v>78</v>
      </c>
      <c r="J129" s="34" t="s">
        <v>79</v>
      </c>
      <c r="K129" s="34">
        <v>75</v>
      </c>
      <c r="L129" s="34">
        <v>15</v>
      </c>
      <c r="M129" s="71" t="s">
        <v>281</v>
      </c>
      <c r="N129" s="34">
        <v>15</v>
      </c>
      <c r="O129" s="34"/>
      <c r="P129" s="71" t="s">
        <v>282</v>
      </c>
      <c r="Q129" s="35"/>
    </row>
    <row r="130" spans="1:17" s="9" customFormat="1" ht="14.45" customHeight="1" x14ac:dyDescent="0.15">
      <c r="A130" s="9">
        <f t="shared" ca="1" si="8"/>
        <v>221</v>
      </c>
      <c r="B130" s="9">
        <f t="shared" si="9"/>
        <v>0</v>
      </c>
      <c r="C130" s="12"/>
      <c r="D130" s="12"/>
      <c r="E130" s="10">
        <f t="shared" ca="1" si="10"/>
        <v>0.33382293970313892</v>
      </c>
      <c r="F130" s="10">
        <f t="shared" si="6"/>
        <v>1</v>
      </c>
      <c r="G130" s="10">
        <f t="shared" ca="1" si="7"/>
        <v>0.33382293970313892</v>
      </c>
      <c r="H130" s="10">
        <f t="shared" ca="1" si="11"/>
        <v>221</v>
      </c>
      <c r="I130" s="34" t="s">
        <v>78</v>
      </c>
      <c r="J130" s="34" t="s">
        <v>79</v>
      </c>
      <c r="K130" s="34">
        <v>75</v>
      </c>
      <c r="L130" s="34">
        <v>16</v>
      </c>
      <c r="M130" s="71" t="s">
        <v>283</v>
      </c>
      <c r="N130" s="34">
        <v>16</v>
      </c>
      <c r="O130" s="34"/>
      <c r="P130" s="71" t="s">
        <v>284</v>
      </c>
      <c r="Q130" s="35"/>
    </row>
    <row r="131" spans="1:17" s="9" customFormat="1" ht="14.45" customHeight="1" x14ac:dyDescent="0.15">
      <c r="A131" s="9">
        <f t="shared" ca="1" si="8"/>
        <v>4</v>
      </c>
      <c r="B131" s="9">
        <f t="shared" si="9"/>
        <v>0</v>
      </c>
      <c r="C131" s="12"/>
      <c r="D131" s="12"/>
      <c r="E131" s="10">
        <f t="shared" ca="1" si="10"/>
        <v>0.98751986292467264</v>
      </c>
      <c r="F131" s="10">
        <f t="shared" si="6"/>
        <v>1</v>
      </c>
      <c r="G131" s="10">
        <f t="shared" ca="1" si="7"/>
        <v>0.98751986292467264</v>
      </c>
      <c r="H131" s="10">
        <f t="shared" ca="1" si="11"/>
        <v>4</v>
      </c>
      <c r="I131" s="34" t="s">
        <v>78</v>
      </c>
      <c r="J131" s="34" t="s">
        <v>79</v>
      </c>
      <c r="K131" s="34">
        <v>75</v>
      </c>
      <c r="L131" s="34">
        <v>17</v>
      </c>
      <c r="M131" s="71" t="s">
        <v>285</v>
      </c>
      <c r="N131" s="34">
        <v>17</v>
      </c>
      <c r="O131" s="34"/>
      <c r="P131" s="71" t="s">
        <v>286</v>
      </c>
      <c r="Q131" s="35"/>
    </row>
    <row r="132" spans="1:17" s="9" customFormat="1" ht="14.45" customHeight="1" x14ac:dyDescent="0.15">
      <c r="A132" s="9">
        <f t="shared" ca="1" si="8"/>
        <v>279</v>
      </c>
      <c r="B132" s="9">
        <f t="shared" si="9"/>
        <v>0</v>
      </c>
      <c r="C132" s="12"/>
      <c r="D132" s="12"/>
      <c r="E132" s="10">
        <f t="shared" ca="1" si="10"/>
        <v>0.1812702804913735</v>
      </c>
      <c r="F132" s="10">
        <f t="shared" si="6"/>
        <v>1</v>
      </c>
      <c r="G132" s="10">
        <f t="shared" ca="1" si="7"/>
        <v>0.1812702804913735</v>
      </c>
      <c r="H132" s="10">
        <f t="shared" ca="1" si="11"/>
        <v>279</v>
      </c>
      <c r="I132" s="90" t="s">
        <v>78</v>
      </c>
      <c r="J132" s="90" t="s">
        <v>79</v>
      </c>
      <c r="K132" s="107">
        <v>75</v>
      </c>
      <c r="L132" s="107">
        <v>18</v>
      </c>
      <c r="M132" s="91" t="s">
        <v>287</v>
      </c>
      <c r="N132" s="90">
        <v>18</v>
      </c>
      <c r="O132" s="90"/>
      <c r="P132" s="91" t="s">
        <v>288</v>
      </c>
      <c r="Q132" s="85"/>
    </row>
    <row r="133" spans="1:17" s="9" customFormat="1" ht="14.45" customHeight="1" x14ac:dyDescent="0.15">
      <c r="A133" s="9">
        <f t="shared" ca="1" si="8"/>
        <v>110</v>
      </c>
      <c r="B133" s="9">
        <f t="shared" si="9"/>
        <v>0</v>
      </c>
      <c r="C133" s="12"/>
      <c r="D133" s="12"/>
      <c r="E133" s="10">
        <f t="shared" ca="1" si="10"/>
        <v>0.67825915288615668</v>
      </c>
      <c r="F133" s="10">
        <f t="shared" si="6"/>
        <v>1</v>
      </c>
      <c r="G133" s="10">
        <f t="shared" ca="1" si="7"/>
        <v>0.67825915288615668</v>
      </c>
      <c r="H133" s="10">
        <f t="shared" ca="1" si="11"/>
        <v>110</v>
      </c>
      <c r="I133" s="90" t="s">
        <v>78</v>
      </c>
      <c r="J133" s="90" t="s">
        <v>79</v>
      </c>
      <c r="K133" s="107">
        <v>75</v>
      </c>
      <c r="L133" s="107">
        <v>19</v>
      </c>
      <c r="M133" s="91" t="s">
        <v>289</v>
      </c>
      <c r="N133" s="90">
        <v>19</v>
      </c>
      <c r="O133" s="90"/>
      <c r="P133" s="91" t="s">
        <v>290</v>
      </c>
      <c r="Q133" s="85"/>
    </row>
    <row r="134" spans="1:17" s="9" customFormat="1" ht="14.45" customHeight="1" x14ac:dyDescent="0.15">
      <c r="A134" s="9">
        <f t="shared" ca="1" si="8"/>
        <v>243</v>
      </c>
      <c r="B134" s="9">
        <f t="shared" si="9"/>
        <v>0</v>
      </c>
      <c r="C134" s="12"/>
      <c r="D134" s="12"/>
      <c r="E134" s="10">
        <f t="shared" ca="1" si="10"/>
        <v>0.27214599616696888</v>
      </c>
      <c r="F134" s="10">
        <f t="shared" si="6"/>
        <v>1</v>
      </c>
      <c r="G134" s="10">
        <f t="shared" ca="1" si="7"/>
        <v>0.27214599616696888</v>
      </c>
      <c r="H134" s="10">
        <f t="shared" ca="1" si="11"/>
        <v>243</v>
      </c>
      <c r="I134" s="34" t="s">
        <v>78</v>
      </c>
      <c r="J134" s="34" t="s">
        <v>79</v>
      </c>
      <c r="K134" s="34">
        <v>75</v>
      </c>
      <c r="L134" s="34">
        <v>20</v>
      </c>
      <c r="M134" s="71" t="s">
        <v>291</v>
      </c>
      <c r="N134" s="34">
        <v>20</v>
      </c>
      <c r="O134" s="34"/>
      <c r="P134" s="71" t="s">
        <v>292</v>
      </c>
      <c r="Q134" s="35"/>
    </row>
    <row r="135" spans="1:17" s="9" customFormat="1" ht="14.45" customHeight="1" x14ac:dyDescent="0.15">
      <c r="A135" s="9">
        <f t="shared" ca="1" si="8"/>
        <v>122</v>
      </c>
      <c r="B135" s="9">
        <f t="shared" si="9"/>
        <v>0</v>
      </c>
      <c r="C135" s="12"/>
      <c r="D135" s="12"/>
      <c r="E135" s="10">
        <f t="shared" ca="1" si="10"/>
        <v>0.64162305842131195</v>
      </c>
      <c r="F135" s="10">
        <f t="shared" si="6"/>
        <v>1</v>
      </c>
      <c r="G135" s="10">
        <f t="shared" ca="1" si="7"/>
        <v>0.64162305842131195</v>
      </c>
      <c r="H135" s="10">
        <f t="shared" ca="1" si="11"/>
        <v>122</v>
      </c>
      <c r="I135" s="34" t="s">
        <v>78</v>
      </c>
      <c r="J135" s="34" t="s">
        <v>79</v>
      </c>
      <c r="K135" s="34">
        <v>75</v>
      </c>
      <c r="L135" s="34">
        <v>21</v>
      </c>
      <c r="M135" s="81" t="s">
        <v>293</v>
      </c>
      <c r="N135" s="34">
        <v>21</v>
      </c>
      <c r="O135" s="34"/>
      <c r="P135" s="71" t="s">
        <v>294</v>
      </c>
      <c r="Q135" s="35"/>
    </row>
    <row r="136" spans="1:17" s="9" customFormat="1" ht="14.45" customHeight="1" x14ac:dyDescent="0.15">
      <c r="A136" s="9">
        <f t="shared" ca="1" si="8"/>
        <v>264</v>
      </c>
      <c r="B136" s="9">
        <f t="shared" si="9"/>
        <v>0</v>
      </c>
      <c r="C136" s="12"/>
      <c r="D136" s="12"/>
      <c r="E136" s="10">
        <f t="shared" ca="1" si="10"/>
        <v>0.22508026381844393</v>
      </c>
      <c r="F136" s="10">
        <f t="shared" si="6"/>
        <v>1</v>
      </c>
      <c r="G136" s="10">
        <f t="shared" ca="1" si="7"/>
        <v>0.22508026381844393</v>
      </c>
      <c r="H136" s="10">
        <f t="shared" ca="1" si="11"/>
        <v>264</v>
      </c>
      <c r="I136" s="34" t="s">
        <v>78</v>
      </c>
      <c r="J136" s="34" t="s">
        <v>79</v>
      </c>
      <c r="K136" s="34">
        <v>75</v>
      </c>
      <c r="L136" s="34">
        <v>22</v>
      </c>
      <c r="M136" s="81" t="s">
        <v>295</v>
      </c>
      <c r="N136" s="34">
        <v>22</v>
      </c>
      <c r="O136" s="34"/>
      <c r="P136" s="71" t="s">
        <v>296</v>
      </c>
      <c r="Q136" s="35"/>
    </row>
    <row r="137" spans="1:17" s="9" customFormat="1" ht="14.45" customHeight="1" x14ac:dyDescent="0.15">
      <c r="A137" s="9">
        <f t="shared" ca="1" si="8"/>
        <v>259</v>
      </c>
      <c r="B137" s="9">
        <f t="shared" si="9"/>
        <v>0</v>
      </c>
      <c r="C137" s="12"/>
      <c r="D137" s="12"/>
      <c r="E137" s="10">
        <f t="shared" ca="1" si="10"/>
        <v>0.24124502215892996</v>
      </c>
      <c r="F137" s="10">
        <f t="shared" si="6"/>
        <v>1</v>
      </c>
      <c r="G137" s="10">
        <f t="shared" ca="1" si="7"/>
        <v>0.24124502215892996</v>
      </c>
      <c r="H137" s="10">
        <f t="shared" ca="1" si="11"/>
        <v>259</v>
      </c>
      <c r="I137" s="34" t="s">
        <v>78</v>
      </c>
      <c r="J137" s="34" t="s">
        <v>79</v>
      </c>
      <c r="K137" s="34">
        <v>75</v>
      </c>
      <c r="L137" s="34">
        <v>23</v>
      </c>
      <c r="M137" s="81" t="s">
        <v>297</v>
      </c>
      <c r="N137" s="34">
        <v>23</v>
      </c>
      <c r="O137" s="34" t="s">
        <v>271</v>
      </c>
      <c r="P137" s="71" t="s">
        <v>298</v>
      </c>
      <c r="Q137" s="35" t="s">
        <v>273</v>
      </c>
    </row>
    <row r="138" spans="1:17" s="9" customFormat="1" ht="14.45" customHeight="1" x14ac:dyDescent="0.15">
      <c r="A138" s="9">
        <f t="shared" ca="1" si="8"/>
        <v>37</v>
      </c>
      <c r="B138" s="9">
        <f t="shared" si="9"/>
        <v>0</v>
      </c>
      <c r="C138" s="12"/>
      <c r="D138" s="12"/>
      <c r="E138" s="10">
        <f t="shared" ca="1" si="10"/>
        <v>0.9016163236706165</v>
      </c>
      <c r="F138" s="10">
        <f t="shared" si="6"/>
        <v>1</v>
      </c>
      <c r="G138" s="10">
        <f t="shared" ca="1" si="7"/>
        <v>0.9016163236706165</v>
      </c>
      <c r="H138" s="10">
        <f t="shared" ca="1" si="11"/>
        <v>37</v>
      </c>
      <c r="I138" s="34" t="s">
        <v>78</v>
      </c>
      <c r="J138" s="34" t="s">
        <v>79</v>
      </c>
      <c r="K138" s="34">
        <v>75</v>
      </c>
      <c r="L138" s="34">
        <v>24</v>
      </c>
      <c r="M138" s="81" t="s">
        <v>299</v>
      </c>
      <c r="N138" s="34">
        <v>24</v>
      </c>
      <c r="O138" s="34"/>
      <c r="P138" s="71" t="s">
        <v>300</v>
      </c>
      <c r="Q138" s="35" t="s">
        <v>301</v>
      </c>
    </row>
    <row r="139" spans="1:17" s="9" customFormat="1" ht="14.45" customHeight="1" x14ac:dyDescent="0.15">
      <c r="A139" s="9">
        <f t="shared" ca="1" si="8"/>
        <v>17</v>
      </c>
      <c r="B139" s="9">
        <f t="shared" si="9"/>
        <v>0</v>
      </c>
      <c r="C139" s="12"/>
      <c r="D139" s="12"/>
      <c r="E139" s="10">
        <f t="shared" ca="1" si="10"/>
        <v>0.96108079121338963</v>
      </c>
      <c r="F139" s="10">
        <f t="shared" ref="F139:F202" si="12">IF($C$8=C139,1,0)</f>
        <v>1</v>
      </c>
      <c r="G139" s="10">
        <f t="shared" ref="G139:G202" ca="1" si="13">E139*F139</f>
        <v>0.96108079121338963</v>
      </c>
      <c r="H139" s="10">
        <f t="shared" ca="1" si="11"/>
        <v>17</v>
      </c>
      <c r="I139" s="34" t="s">
        <v>78</v>
      </c>
      <c r="J139" s="34" t="s">
        <v>79</v>
      </c>
      <c r="K139" s="34">
        <v>75</v>
      </c>
      <c r="L139" s="34">
        <v>25</v>
      </c>
      <c r="M139" s="81" t="s">
        <v>302</v>
      </c>
      <c r="N139" s="34">
        <v>25</v>
      </c>
      <c r="O139" s="34"/>
      <c r="P139" s="71" t="s">
        <v>303</v>
      </c>
      <c r="Q139" s="35" t="s">
        <v>301</v>
      </c>
    </row>
    <row r="140" spans="1:17" s="9" customFormat="1" ht="14.45" customHeight="1" x14ac:dyDescent="0.15">
      <c r="A140" s="9">
        <f t="shared" ref="A140:A203" ca="1" si="14">C140*1000+H140</f>
        <v>292</v>
      </c>
      <c r="B140" s="9">
        <f t="shared" ref="B140:B203" si="15">C140*1000+D140</f>
        <v>0</v>
      </c>
      <c r="C140" s="12"/>
      <c r="D140" s="12"/>
      <c r="E140" s="10">
        <f t="shared" ref="E140:E203" ca="1" si="16">RAND()</f>
        <v>0.1296335326400786</v>
      </c>
      <c r="F140" s="10">
        <f t="shared" si="12"/>
        <v>1</v>
      </c>
      <c r="G140" s="10">
        <f t="shared" ca="1" si="13"/>
        <v>0.1296335326400786</v>
      </c>
      <c r="H140" s="10">
        <f t="shared" ca="1" si="11"/>
        <v>292</v>
      </c>
      <c r="I140" s="34" t="s">
        <v>78</v>
      </c>
      <c r="J140" s="34" t="s">
        <v>79</v>
      </c>
      <c r="K140" s="34">
        <v>75</v>
      </c>
      <c r="L140" s="34">
        <v>26</v>
      </c>
      <c r="M140" s="81" t="s">
        <v>304</v>
      </c>
      <c r="N140" s="34">
        <v>26</v>
      </c>
      <c r="O140" s="34"/>
      <c r="P140" s="71" t="s">
        <v>305</v>
      </c>
      <c r="Q140" s="35" t="s">
        <v>301</v>
      </c>
    </row>
    <row r="141" spans="1:17" s="9" customFormat="1" ht="14.45" customHeight="1" x14ac:dyDescent="0.15">
      <c r="A141" s="9">
        <f t="shared" ca="1" si="14"/>
        <v>157</v>
      </c>
      <c r="B141" s="9">
        <f t="shared" si="15"/>
        <v>0</v>
      </c>
      <c r="C141" s="12"/>
      <c r="D141" s="12"/>
      <c r="E141" s="10">
        <f t="shared" ca="1" si="16"/>
        <v>0.53383097080805586</v>
      </c>
      <c r="F141" s="10">
        <f t="shared" si="12"/>
        <v>1</v>
      </c>
      <c r="G141" s="10">
        <f t="shared" ca="1" si="13"/>
        <v>0.53383097080805586</v>
      </c>
      <c r="H141" s="10">
        <f t="shared" ref="H141:H204" ca="1" si="17">RANK(G141,G$11:G$344)</f>
        <v>157</v>
      </c>
      <c r="I141" s="34" t="s">
        <v>78</v>
      </c>
      <c r="J141" s="34" t="s">
        <v>79</v>
      </c>
      <c r="K141" s="34">
        <v>75</v>
      </c>
      <c r="L141" s="34">
        <v>27</v>
      </c>
      <c r="M141" s="81" t="s">
        <v>306</v>
      </c>
      <c r="N141" s="34">
        <v>27</v>
      </c>
      <c r="O141" s="34"/>
      <c r="P141" s="71" t="s">
        <v>307</v>
      </c>
      <c r="Q141" s="35" t="s">
        <v>301</v>
      </c>
    </row>
    <row r="142" spans="1:17" s="9" customFormat="1" ht="14.45" customHeight="1" x14ac:dyDescent="0.15">
      <c r="A142" s="9">
        <f t="shared" ca="1" si="14"/>
        <v>251</v>
      </c>
      <c r="B142" s="9">
        <f t="shared" si="15"/>
        <v>0</v>
      </c>
      <c r="C142" s="12"/>
      <c r="D142" s="12"/>
      <c r="E142" s="10">
        <f t="shared" ca="1" si="16"/>
        <v>0.2555368247807257</v>
      </c>
      <c r="F142" s="10">
        <f t="shared" si="12"/>
        <v>1</v>
      </c>
      <c r="G142" s="10">
        <f t="shared" ca="1" si="13"/>
        <v>0.2555368247807257</v>
      </c>
      <c r="H142" s="10">
        <f t="shared" ca="1" si="17"/>
        <v>251</v>
      </c>
      <c r="I142" s="34" t="s">
        <v>78</v>
      </c>
      <c r="J142" s="34" t="s">
        <v>79</v>
      </c>
      <c r="K142" s="34">
        <v>75</v>
      </c>
      <c r="L142" s="34">
        <v>28</v>
      </c>
      <c r="M142" s="81" t="s">
        <v>308</v>
      </c>
      <c r="N142" s="34">
        <v>28</v>
      </c>
      <c r="O142" s="34"/>
      <c r="P142" s="71" t="s">
        <v>309</v>
      </c>
      <c r="Q142" s="35"/>
    </row>
    <row r="143" spans="1:17" s="9" customFormat="1" ht="14.45" customHeight="1" x14ac:dyDescent="0.15">
      <c r="A143" s="9">
        <f t="shared" ca="1" si="14"/>
        <v>187</v>
      </c>
      <c r="B143" s="9">
        <f t="shared" si="15"/>
        <v>0</v>
      </c>
      <c r="C143" s="12"/>
      <c r="D143" s="12"/>
      <c r="E143" s="10">
        <f t="shared" ca="1" si="16"/>
        <v>0.45051999995837433</v>
      </c>
      <c r="F143" s="10">
        <f t="shared" si="12"/>
        <v>1</v>
      </c>
      <c r="G143" s="10">
        <f t="shared" ca="1" si="13"/>
        <v>0.45051999995837433</v>
      </c>
      <c r="H143" s="10">
        <f t="shared" ca="1" si="17"/>
        <v>187</v>
      </c>
      <c r="I143" s="34" t="s">
        <v>78</v>
      </c>
      <c r="J143" s="34" t="s">
        <v>79</v>
      </c>
      <c r="K143" s="34">
        <v>75</v>
      </c>
      <c r="L143" s="34">
        <v>29</v>
      </c>
      <c r="M143" s="81" t="s">
        <v>310</v>
      </c>
      <c r="N143" s="34">
        <v>29</v>
      </c>
      <c r="O143" s="34"/>
      <c r="P143" s="71" t="s">
        <v>311</v>
      </c>
      <c r="Q143" s="35"/>
    </row>
    <row r="144" spans="1:17" s="9" customFormat="1" ht="14.45" customHeight="1" x14ac:dyDescent="0.15">
      <c r="A144" s="9">
        <f t="shared" ca="1" si="14"/>
        <v>254</v>
      </c>
      <c r="B144" s="9">
        <f t="shared" si="15"/>
        <v>0</v>
      </c>
      <c r="C144" s="12"/>
      <c r="D144" s="12"/>
      <c r="E144" s="10">
        <f t="shared" ca="1" si="16"/>
        <v>0.25332813432102474</v>
      </c>
      <c r="F144" s="10">
        <f t="shared" si="12"/>
        <v>1</v>
      </c>
      <c r="G144" s="10">
        <f t="shared" ca="1" si="13"/>
        <v>0.25332813432102474</v>
      </c>
      <c r="H144" s="10">
        <f t="shared" ca="1" si="17"/>
        <v>254</v>
      </c>
      <c r="I144" s="34" t="s">
        <v>78</v>
      </c>
      <c r="J144" s="34" t="s">
        <v>79</v>
      </c>
      <c r="K144" s="34">
        <v>75</v>
      </c>
      <c r="L144" s="34">
        <v>30</v>
      </c>
      <c r="M144" s="81" t="s">
        <v>312</v>
      </c>
      <c r="N144" s="34">
        <v>30</v>
      </c>
      <c r="O144" s="34"/>
      <c r="P144" s="71" t="s">
        <v>313</v>
      </c>
      <c r="Q144" s="35"/>
    </row>
    <row r="145" spans="1:17" s="9" customFormat="1" ht="14.45" customHeight="1" x14ac:dyDescent="0.15">
      <c r="A145" s="9">
        <f t="shared" ca="1" si="14"/>
        <v>244</v>
      </c>
      <c r="B145" s="9">
        <f t="shared" si="15"/>
        <v>0</v>
      </c>
      <c r="C145" s="12"/>
      <c r="D145" s="12"/>
      <c r="E145" s="10">
        <f t="shared" ca="1" si="16"/>
        <v>0.27035399663275073</v>
      </c>
      <c r="F145" s="10">
        <f t="shared" si="12"/>
        <v>1</v>
      </c>
      <c r="G145" s="10">
        <f t="shared" ca="1" si="13"/>
        <v>0.27035399663275073</v>
      </c>
      <c r="H145" s="10">
        <f t="shared" ca="1" si="17"/>
        <v>244</v>
      </c>
      <c r="I145" s="34" t="s">
        <v>78</v>
      </c>
      <c r="J145" s="34" t="s">
        <v>79</v>
      </c>
      <c r="K145" s="34">
        <v>75</v>
      </c>
      <c r="L145" s="34">
        <v>31</v>
      </c>
      <c r="M145" s="71" t="s">
        <v>314</v>
      </c>
      <c r="N145" s="34">
        <v>31</v>
      </c>
      <c r="O145" s="34"/>
      <c r="P145" s="71" t="s">
        <v>315</v>
      </c>
      <c r="Q145" s="35"/>
    </row>
    <row r="146" spans="1:17" s="9" customFormat="1" ht="14.45" customHeight="1" x14ac:dyDescent="0.15">
      <c r="A146" s="9">
        <f t="shared" ca="1" si="14"/>
        <v>1</v>
      </c>
      <c r="B146" s="9">
        <f t="shared" si="15"/>
        <v>0</v>
      </c>
      <c r="C146" s="12"/>
      <c r="D146" s="12"/>
      <c r="E146" s="10">
        <f t="shared" ca="1" si="16"/>
        <v>0.99995774734113385</v>
      </c>
      <c r="F146" s="10">
        <f t="shared" si="12"/>
        <v>1</v>
      </c>
      <c r="G146" s="10">
        <f t="shared" ca="1" si="13"/>
        <v>0.99995774734113385</v>
      </c>
      <c r="H146" s="10">
        <f t="shared" ca="1" si="17"/>
        <v>1</v>
      </c>
      <c r="I146" s="34" t="s">
        <v>78</v>
      </c>
      <c r="J146" s="34" t="s">
        <v>79</v>
      </c>
      <c r="K146" s="34">
        <v>75</v>
      </c>
      <c r="L146" s="34">
        <v>32</v>
      </c>
      <c r="M146" s="71" t="s">
        <v>316</v>
      </c>
      <c r="N146" s="34">
        <v>32</v>
      </c>
      <c r="O146" s="34"/>
      <c r="P146" s="71" t="s">
        <v>317</v>
      </c>
      <c r="Q146" s="35"/>
    </row>
    <row r="147" spans="1:17" s="9" customFormat="1" ht="14.45" customHeight="1" x14ac:dyDescent="0.15">
      <c r="A147" s="9">
        <f t="shared" ca="1" si="14"/>
        <v>193</v>
      </c>
      <c r="B147" s="9">
        <f t="shared" si="15"/>
        <v>0</v>
      </c>
      <c r="C147" s="12"/>
      <c r="D147" s="12"/>
      <c r="E147" s="10">
        <f t="shared" ca="1" si="16"/>
        <v>0.43841945565345186</v>
      </c>
      <c r="F147" s="10">
        <f t="shared" si="12"/>
        <v>1</v>
      </c>
      <c r="G147" s="10">
        <f t="shared" ca="1" si="13"/>
        <v>0.43841945565345186</v>
      </c>
      <c r="H147" s="10">
        <f t="shared" ca="1" si="17"/>
        <v>193</v>
      </c>
      <c r="I147" s="34" t="s">
        <v>78</v>
      </c>
      <c r="J147" s="34" t="s">
        <v>79</v>
      </c>
      <c r="K147" s="34">
        <v>75</v>
      </c>
      <c r="L147" s="34">
        <v>33</v>
      </c>
      <c r="M147" s="71" t="s">
        <v>318</v>
      </c>
      <c r="N147" s="34">
        <v>33</v>
      </c>
      <c r="O147" s="34"/>
      <c r="P147" s="71" t="s">
        <v>319</v>
      </c>
      <c r="Q147" s="35"/>
    </row>
    <row r="148" spans="1:17" s="9" customFormat="1" ht="14.45" customHeight="1" x14ac:dyDescent="0.15">
      <c r="A148" s="9">
        <f t="shared" ca="1" si="14"/>
        <v>308</v>
      </c>
      <c r="B148" s="9">
        <f t="shared" si="15"/>
        <v>0</v>
      </c>
      <c r="C148" s="12"/>
      <c r="D148" s="12"/>
      <c r="E148" s="10">
        <f t="shared" ca="1" si="16"/>
        <v>6.4245257775558451E-2</v>
      </c>
      <c r="F148" s="10">
        <f t="shared" si="12"/>
        <v>1</v>
      </c>
      <c r="G148" s="10">
        <f t="shared" ca="1" si="13"/>
        <v>6.4245257775558451E-2</v>
      </c>
      <c r="H148" s="10">
        <f t="shared" ca="1" si="17"/>
        <v>308</v>
      </c>
      <c r="I148" s="34" t="s">
        <v>78</v>
      </c>
      <c r="J148" s="34" t="s">
        <v>79</v>
      </c>
      <c r="K148" s="34">
        <v>75</v>
      </c>
      <c r="L148" s="34">
        <v>34</v>
      </c>
      <c r="M148" s="71" t="s">
        <v>320</v>
      </c>
      <c r="N148" s="34">
        <v>34</v>
      </c>
      <c r="O148" s="34" t="s">
        <v>271</v>
      </c>
      <c r="P148" s="71" t="s">
        <v>321</v>
      </c>
      <c r="Q148" s="35" t="s">
        <v>273</v>
      </c>
    </row>
    <row r="149" spans="1:17" s="9" customFormat="1" ht="14.45" customHeight="1" x14ac:dyDescent="0.15">
      <c r="A149" s="9">
        <f t="shared" ca="1" si="14"/>
        <v>100</v>
      </c>
      <c r="B149" s="9">
        <f t="shared" si="15"/>
        <v>0</v>
      </c>
      <c r="C149" s="12"/>
      <c r="D149" s="12"/>
      <c r="E149" s="10">
        <f t="shared" ca="1" si="16"/>
        <v>0.70538592247171317</v>
      </c>
      <c r="F149" s="10">
        <f t="shared" si="12"/>
        <v>1</v>
      </c>
      <c r="G149" s="10">
        <f t="shared" ca="1" si="13"/>
        <v>0.70538592247171317</v>
      </c>
      <c r="H149" s="10">
        <f t="shared" ca="1" si="17"/>
        <v>100</v>
      </c>
      <c r="I149" s="34" t="s">
        <v>78</v>
      </c>
      <c r="J149" s="34" t="s">
        <v>79</v>
      </c>
      <c r="K149" s="34">
        <v>75</v>
      </c>
      <c r="L149" s="34">
        <v>35</v>
      </c>
      <c r="M149" s="71" t="s">
        <v>322</v>
      </c>
      <c r="N149" s="34">
        <v>35</v>
      </c>
      <c r="O149" s="34"/>
      <c r="P149" s="71" t="s">
        <v>323</v>
      </c>
      <c r="Q149" s="35"/>
    </row>
    <row r="150" spans="1:17" s="9" customFormat="1" ht="14.45" customHeight="1" x14ac:dyDescent="0.15">
      <c r="A150" s="9">
        <f t="shared" ca="1" si="14"/>
        <v>276</v>
      </c>
      <c r="B150" s="9">
        <f t="shared" si="15"/>
        <v>0</v>
      </c>
      <c r="C150" s="12"/>
      <c r="D150" s="12"/>
      <c r="E150" s="10">
        <f t="shared" ca="1" si="16"/>
        <v>0.18704937387315002</v>
      </c>
      <c r="F150" s="10">
        <f t="shared" si="12"/>
        <v>1</v>
      </c>
      <c r="G150" s="10">
        <f t="shared" ca="1" si="13"/>
        <v>0.18704937387315002</v>
      </c>
      <c r="H150" s="10">
        <f t="shared" ca="1" si="17"/>
        <v>276</v>
      </c>
      <c r="I150" s="34" t="s">
        <v>78</v>
      </c>
      <c r="J150" s="34" t="s">
        <v>79</v>
      </c>
      <c r="K150" s="34">
        <v>75</v>
      </c>
      <c r="L150" s="34">
        <v>36</v>
      </c>
      <c r="M150" s="71" t="s">
        <v>324</v>
      </c>
      <c r="N150" s="34">
        <v>36</v>
      </c>
      <c r="O150" s="34"/>
      <c r="P150" s="71" t="s">
        <v>325</v>
      </c>
      <c r="Q150" s="35"/>
    </row>
    <row r="151" spans="1:17" s="9" customFormat="1" ht="14.45" customHeight="1" x14ac:dyDescent="0.15">
      <c r="A151" s="9">
        <f t="shared" ca="1" si="14"/>
        <v>96</v>
      </c>
      <c r="B151" s="9">
        <f t="shared" si="15"/>
        <v>0</v>
      </c>
      <c r="C151" s="12"/>
      <c r="D151" s="12"/>
      <c r="E151" s="10">
        <f t="shared" ca="1" si="16"/>
        <v>0.72120420625765114</v>
      </c>
      <c r="F151" s="10">
        <f t="shared" si="12"/>
        <v>1</v>
      </c>
      <c r="G151" s="10">
        <f t="shared" ca="1" si="13"/>
        <v>0.72120420625765114</v>
      </c>
      <c r="H151" s="10">
        <f t="shared" ca="1" si="17"/>
        <v>96</v>
      </c>
      <c r="I151" s="34" t="s">
        <v>78</v>
      </c>
      <c r="J151" s="34" t="s">
        <v>79</v>
      </c>
      <c r="K151" s="34">
        <v>75</v>
      </c>
      <c r="L151" s="34">
        <v>37</v>
      </c>
      <c r="M151" s="71" t="s">
        <v>326</v>
      </c>
      <c r="N151" s="34">
        <v>37</v>
      </c>
      <c r="O151" s="34"/>
      <c r="P151" s="71" t="s">
        <v>327</v>
      </c>
      <c r="Q151" s="35"/>
    </row>
    <row r="152" spans="1:17" s="9" customFormat="1" ht="14.45" customHeight="1" x14ac:dyDescent="0.15">
      <c r="A152" s="9">
        <f t="shared" ca="1" si="14"/>
        <v>299</v>
      </c>
      <c r="B152" s="9">
        <f t="shared" si="15"/>
        <v>0</v>
      </c>
      <c r="C152" s="12"/>
      <c r="D152" s="12"/>
      <c r="E152" s="10">
        <f t="shared" ca="1" si="16"/>
        <v>0.10542262115755463</v>
      </c>
      <c r="F152" s="10">
        <f t="shared" si="12"/>
        <v>1</v>
      </c>
      <c r="G152" s="10">
        <f t="shared" ca="1" si="13"/>
        <v>0.10542262115755463</v>
      </c>
      <c r="H152" s="10">
        <f t="shared" ca="1" si="17"/>
        <v>299</v>
      </c>
      <c r="I152" s="92"/>
      <c r="J152" s="92"/>
      <c r="K152" s="92"/>
      <c r="L152" s="101" t="s">
        <v>661</v>
      </c>
      <c r="M152" s="99"/>
      <c r="N152" s="92"/>
      <c r="O152" s="92"/>
      <c r="P152" s="99"/>
      <c r="Q152" s="100"/>
    </row>
    <row r="153" spans="1:17" s="9" customFormat="1" ht="14.45" customHeight="1" x14ac:dyDescent="0.15">
      <c r="A153" s="9">
        <f t="shared" ca="1" si="14"/>
        <v>320</v>
      </c>
      <c r="B153" s="9">
        <f t="shared" si="15"/>
        <v>0</v>
      </c>
      <c r="C153" s="12"/>
      <c r="D153" s="12"/>
      <c r="E153" s="10">
        <f t="shared" ca="1" si="16"/>
        <v>3.3112070415321604E-2</v>
      </c>
      <c r="F153" s="10">
        <f t="shared" si="12"/>
        <v>1</v>
      </c>
      <c r="G153" s="10">
        <f t="shared" ca="1" si="13"/>
        <v>3.3112070415321604E-2</v>
      </c>
      <c r="H153" s="10">
        <f t="shared" ca="1" si="17"/>
        <v>320</v>
      </c>
      <c r="I153" s="34" t="s">
        <v>78</v>
      </c>
      <c r="J153" s="34" t="s">
        <v>79</v>
      </c>
      <c r="K153" s="34">
        <v>75</v>
      </c>
      <c r="L153" s="34">
        <v>1</v>
      </c>
      <c r="M153" s="71" t="s">
        <v>328</v>
      </c>
      <c r="N153" s="34">
        <v>1</v>
      </c>
      <c r="O153" s="34"/>
      <c r="P153" s="71" t="s">
        <v>329</v>
      </c>
      <c r="Q153" s="35" t="s">
        <v>330</v>
      </c>
    </row>
    <row r="154" spans="1:17" s="9" customFormat="1" ht="14.45" customHeight="1" x14ac:dyDescent="0.15">
      <c r="A154" s="9">
        <f t="shared" ca="1" si="14"/>
        <v>220</v>
      </c>
      <c r="B154" s="9">
        <f t="shared" si="15"/>
        <v>0</v>
      </c>
      <c r="C154" s="12"/>
      <c r="D154" s="12"/>
      <c r="E154" s="10">
        <f t="shared" ca="1" si="16"/>
        <v>0.33575494854134669</v>
      </c>
      <c r="F154" s="10">
        <f t="shared" si="12"/>
        <v>1</v>
      </c>
      <c r="G154" s="10">
        <f t="shared" ca="1" si="13"/>
        <v>0.33575494854134669</v>
      </c>
      <c r="H154" s="10">
        <f t="shared" ca="1" si="17"/>
        <v>220</v>
      </c>
      <c r="I154" s="34" t="s">
        <v>78</v>
      </c>
      <c r="J154" s="34" t="s">
        <v>79</v>
      </c>
      <c r="K154" s="34">
        <v>75</v>
      </c>
      <c r="L154" s="34">
        <v>2</v>
      </c>
      <c r="M154" s="71" t="s">
        <v>331</v>
      </c>
      <c r="N154" s="34">
        <v>2</v>
      </c>
      <c r="O154" s="34"/>
      <c r="P154" s="71" t="s">
        <v>332</v>
      </c>
      <c r="Q154" s="35" t="s">
        <v>330</v>
      </c>
    </row>
    <row r="155" spans="1:17" s="9" customFormat="1" ht="14.45" customHeight="1" x14ac:dyDescent="0.15">
      <c r="A155" s="9">
        <f t="shared" ca="1" si="14"/>
        <v>230</v>
      </c>
      <c r="B155" s="9">
        <f t="shared" si="15"/>
        <v>0</v>
      </c>
      <c r="C155" s="12"/>
      <c r="D155" s="12"/>
      <c r="E155" s="10">
        <f t="shared" ca="1" si="16"/>
        <v>0.30232007925562421</v>
      </c>
      <c r="F155" s="10">
        <f t="shared" si="12"/>
        <v>1</v>
      </c>
      <c r="G155" s="10">
        <f t="shared" ca="1" si="13"/>
        <v>0.30232007925562421</v>
      </c>
      <c r="H155" s="10">
        <f t="shared" ca="1" si="17"/>
        <v>230</v>
      </c>
      <c r="I155" s="34" t="s">
        <v>78</v>
      </c>
      <c r="J155" s="34" t="s">
        <v>79</v>
      </c>
      <c r="K155" s="34">
        <v>75</v>
      </c>
      <c r="L155" s="34">
        <v>3</v>
      </c>
      <c r="M155" s="71" t="s">
        <v>333</v>
      </c>
      <c r="N155" s="34">
        <v>3</v>
      </c>
      <c r="O155" s="34"/>
      <c r="P155" s="71" t="s">
        <v>334</v>
      </c>
      <c r="Q155" s="35"/>
    </row>
    <row r="156" spans="1:17" s="9" customFormat="1" ht="14.45" customHeight="1" x14ac:dyDescent="0.15">
      <c r="A156" s="9">
        <f t="shared" ca="1" si="14"/>
        <v>303</v>
      </c>
      <c r="B156" s="9">
        <f t="shared" si="15"/>
        <v>0</v>
      </c>
      <c r="C156" s="12"/>
      <c r="D156" s="12"/>
      <c r="E156" s="10">
        <f t="shared" ca="1" si="16"/>
        <v>8.1161126177610399E-2</v>
      </c>
      <c r="F156" s="10">
        <f t="shared" si="12"/>
        <v>1</v>
      </c>
      <c r="G156" s="10">
        <f t="shared" ca="1" si="13"/>
        <v>8.1161126177610399E-2</v>
      </c>
      <c r="H156" s="10">
        <f t="shared" ca="1" si="17"/>
        <v>303</v>
      </c>
      <c r="I156" s="34" t="s">
        <v>78</v>
      </c>
      <c r="J156" s="34" t="s">
        <v>79</v>
      </c>
      <c r="K156" s="34">
        <v>75</v>
      </c>
      <c r="L156" s="34">
        <v>4</v>
      </c>
      <c r="M156" s="71" t="s">
        <v>335</v>
      </c>
      <c r="N156" s="34">
        <v>4</v>
      </c>
      <c r="O156" s="34"/>
      <c r="P156" s="71" t="s">
        <v>336</v>
      </c>
      <c r="Q156" s="35"/>
    </row>
    <row r="157" spans="1:17" s="9" customFormat="1" ht="14.45" customHeight="1" x14ac:dyDescent="0.15">
      <c r="A157" s="9">
        <f t="shared" ca="1" si="14"/>
        <v>291</v>
      </c>
      <c r="B157" s="9">
        <f t="shared" si="15"/>
        <v>0</v>
      </c>
      <c r="C157" s="12"/>
      <c r="D157" s="12"/>
      <c r="E157" s="10">
        <f t="shared" ca="1" si="16"/>
        <v>0.13729288787530303</v>
      </c>
      <c r="F157" s="10">
        <f t="shared" si="12"/>
        <v>1</v>
      </c>
      <c r="G157" s="10">
        <f t="shared" ca="1" si="13"/>
        <v>0.13729288787530303</v>
      </c>
      <c r="H157" s="10">
        <f t="shared" ca="1" si="17"/>
        <v>291</v>
      </c>
      <c r="I157" s="34" t="s">
        <v>78</v>
      </c>
      <c r="J157" s="34" t="s">
        <v>79</v>
      </c>
      <c r="K157" s="34">
        <v>75</v>
      </c>
      <c r="L157" s="34">
        <v>5</v>
      </c>
      <c r="M157" s="71" t="s">
        <v>337</v>
      </c>
      <c r="N157" s="34">
        <v>5</v>
      </c>
      <c r="O157" s="34"/>
      <c r="P157" s="71" t="s">
        <v>338</v>
      </c>
      <c r="Q157" s="35"/>
    </row>
    <row r="158" spans="1:17" s="9" customFormat="1" ht="14.45" customHeight="1" x14ac:dyDescent="0.15">
      <c r="A158" s="9">
        <f t="shared" ca="1" si="14"/>
        <v>182</v>
      </c>
      <c r="B158" s="9">
        <f t="shared" si="15"/>
        <v>0</v>
      </c>
      <c r="C158" s="12"/>
      <c r="D158" s="12"/>
      <c r="E158" s="10">
        <f t="shared" ca="1" si="16"/>
        <v>0.46097362389482488</v>
      </c>
      <c r="F158" s="10">
        <f t="shared" si="12"/>
        <v>1</v>
      </c>
      <c r="G158" s="10">
        <f t="shared" ca="1" si="13"/>
        <v>0.46097362389482488</v>
      </c>
      <c r="H158" s="10">
        <f t="shared" ca="1" si="17"/>
        <v>182</v>
      </c>
      <c r="I158" s="34" t="s">
        <v>78</v>
      </c>
      <c r="J158" s="34" t="s">
        <v>79</v>
      </c>
      <c r="K158" s="34">
        <v>75</v>
      </c>
      <c r="L158" s="34">
        <v>6</v>
      </c>
      <c r="M158" s="71" t="s">
        <v>339</v>
      </c>
      <c r="N158" s="34">
        <v>6</v>
      </c>
      <c r="O158" s="34"/>
      <c r="P158" s="71" t="s">
        <v>340</v>
      </c>
      <c r="Q158" s="35"/>
    </row>
    <row r="159" spans="1:17" s="9" customFormat="1" ht="14.45" customHeight="1" x14ac:dyDescent="0.15">
      <c r="A159" s="9">
        <f t="shared" ca="1" si="14"/>
        <v>228</v>
      </c>
      <c r="B159" s="9">
        <f t="shared" si="15"/>
        <v>0</v>
      </c>
      <c r="C159" s="12"/>
      <c r="D159" s="12"/>
      <c r="E159" s="10">
        <f t="shared" ca="1" si="16"/>
        <v>0.31359121344038887</v>
      </c>
      <c r="F159" s="10">
        <f t="shared" si="12"/>
        <v>1</v>
      </c>
      <c r="G159" s="10">
        <f t="shared" ca="1" si="13"/>
        <v>0.31359121344038887</v>
      </c>
      <c r="H159" s="10">
        <f t="shared" ca="1" si="17"/>
        <v>228</v>
      </c>
      <c r="I159" s="34" t="s">
        <v>78</v>
      </c>
      <c r="J159" s="34" t="s">
        <v>79</v>
      </c>
      <c r="K159" s="34">
        <v>75</v>
      </c>
      <c r="L159" s="34">
        <v>7</v>
      </c>
      <c r="M159" s="71" t="s">
        <v>341</v>
      </c>
      <c r="N159" s="34">
        <v>7</v>
      </c>
      <c r="O159" s="34"/>
      <c r="P159" s="71" t="s">
        <v>342</v>
      </c>
      <c r="Q159" s="35"/>
    </row>
    <row r="160" spans="1:17" s="9" customFormat="1" ht="14.45" customHeight="1" x14ac:dyDescent="0.15">
      <c r="A160" s="9">
        <f t="shared" ca="1" si="14"/>
        <v>26</v>
      </c>
      <c r="B160" s="9">
        <f t="shared" si="15"/>
        <v>0</v>
      </c>
      <c r="C160" s="12"/>
      <c r="D160" s="12"/>
      <c r="E160" s="10">
        <f t="shared" ca="1" si="16"/>
        <v>0.93367698115850606</v>
      </c>
      <c r="F160" s="10">
        <f t="shared" si="12"/>
        <v>1</v>
      </c>
      <c r="G160" s="10">
        <f t="shared" ca="1" si="13"/>
        <v>0.93367698115850606</v>
      </c>
      <c r="H160" s="10">
        <f t="shared" ca="1" si="17"/>
        <v>26</v>
      </c>
      <c r="I160" s="34" t="s">
        <v>78</v>
      </c>
      <c r="J160" s="34" t="s">
        <v>79</v>
      </c>
      <c r="K160" s="34">
        <v>75</v>
      </c>
      <c r="L160" s="34">
        <v>8</v>
      </c>
      <c r="M160" s="71" t="s">
        <v>343</v>
      </c>
      <c r="N160" s="34">
        <v>8</v>
      </c>
      <c r="O160" s="34"/>
      <c r="P160" s="71" t="s">
        <v>344</v>
      </c>
      <c r="Q160" s="35"/>
    </row>
    <row r="161" spans="1:17" s="9" customFormat="1" ht="14.45" customHeight="1" x14ac:dyDescent="0.15">
      <c r="A161" s="9">
        <f t="shared" ca="1" si="14"/>
        <v>297</v>
      </c>
      <c r="B161" s="9">
        <f t="shared" si="15"/>
        <v>0</v>
      </c>
      <c r="C161" s="12"/>
      <c r="D161" s="12"/>
      <c r="E161" s="10">
        <f t="shared" ca="1" si="16"/>
        <v>0.11186994427843944</v>
      </c>
      <c r="F161" s="10">
        <f t="shared" si="12"/>
        <v>1</v>
      </c>
      <c r="G161" s="10">
        <f t="shared" ca="1" si="13"/>
        <v>0.11186994427843944</v>
      </c>
      <c r="H161" s="10">
        <f t="shared" ca="1" si="17"/>
        <v>297</v>
      </c>
      <c r="I161" s="34" t="s">
        <v>78</v>
      </c>
      <c r="J161" s="34" t="s">
        <v>79</v>
      </c>
      <c r="K161" s="34">
        <v>75</v>
      </c>
      <c r="L161" s="34">
        <v>9</v>
      </c>
      <c r="M161" s="71" t="s">
        <v>345</v>
      </c>
      <c r="N161" s="34">
        <v>9</v>
      </c>
      <c r="O161" s="34"/>
      <c r="P161" s="71" t="s">
        <v>346</v>
      </c>
      <c r="Q161" s="35"/>
    </row>
    <row r="162" spans="1:17" s="9" customFormat="1" ht="14.45" customHeight="1" x14ac:dyDescent="0.15">
      <c r="A162" s="9">
        <f t="shared" ca="1" si="14"/>
        <v>213</v>
      </c>
      <c r="B162" s="9">
        <f t="shared" si="15"/>
        <v>0</v>
      </c>
      <c r="C162" s="12"/>
      <c r="D162" s="12"/>
      <c r="E162" s="10">
        <f t="shared" ca="1" si="16"/>
        <v>0.36189698317372876</v>
      </c>
      <c r="F162" s="10">
        <f t="shared" si="12"/>
        <v>1</v>
      </c>
      <c r="G162" s="10">
        <f t="shared" ca="1" si="13"/>
        <v>0.36189698317372876</v>
      </c>
      <c r="H162" s="10">
        <f t="shared" ca="1" si="17"/>
        <v>213</v>
      </c>
      <c r="I162" s="92"/>
      <c r="J162" s="92"/>
      <c r="K162" s="92"/>
      <c r="L162" s="101" t="s">
        <v>662</v>
      </c>
      <c r="M162" s="99"/>
      <c r="N162" s="92"/>
      <c r="O162" s="92"/>
      <c r="P162" s="99"/>
      <c r="Q162" s="100"/>
    </row>
    <row r="163" spans="1:17" s="9" customFormat="1" ht="14.45" customHeight="1" x14ac:dyDescent="0.15">
      <c r="A163" s="9">
        <f t="shared" ca="1" si="14"/>
        <v>229</v>
      </c>
      <c r="B163" s="9">
        <f t="shared" si="15"/>
        <v>0</v>
      </c>
      <c r="C163" s="12"/>
      <c r="D163" s="12"/>
      <c r="E163" s="10">
        <f t="shared" ca="1" si="16"/>
        <v>0.30306300585503299</v>
      </c>
      <c r="F163" s="10">
        <f t="shared" si="12"/>
        <v>1</v>
      </c>
      <c r="G163" s="10">
        <f t="shared" ca="1" si="13"/>
        <v>0.30306300585503299</v>
      </c>
      <c r="H163" s="10">
        <f t="shared" ca="1" si="17"/>
        <v>229</v>
      </c>
      <c r="I163" s="92"/>
      <c r="J163" s="92"/>
      <c r="K163" s="92"/>
      <c r="L163" s="101" t="s">
        <v>663</v>
      </c>
      <c r="M163" s="99"/>
      <c r="N163" s="92"/>
      <c r="O163" s="92"/>
      <c r="P163" s="99"/>
      <c r="Q163" s="100"/>
    </row>
    <row r="164" spans="1:17" s="9" customFormat="1" ht="14.45" customHeight="1" x14ac:dyDescent="0.15">
      <c r="A164" s="9">
        <f t="shared" ca="1" si="14"/>
        <v>162</v>
      </c>
      <c r="B164" s="9">
        <f t="shared" si="15"/>
        <v>0</v>
      </c>
      <c r="C164" s="12"/>
      <c r="D164" s="12"/>
      <c r="E164" s="10">
        <f t="shared" ca="1" si="16"/>
        <v>0.51929374589846644</v>
      </c>
      <c r="F164" s="10">
        <f t="shared" si="12"/>
        <v>1</v>
      </c>
      <c r="G164" s="10">
        <f t="shared" ca="1" si="13"/>
        <v>0.51929374589846644</v>
      </c>
      <c r="H164" s="10">
        <f t="shared" ca="1" si="17"/>
        <v>162</v>
      </c>
      <c r="I164" s="34" t="s">
        <v>78</v>
      </c>
      <c r="J164" s="34" t="s">
        <v>79</v>
      </c>
      <c r="K164" s="34">
        <v>76</v>
      </c>
      <c r="L164" s="34">
        <v>1</v>
      </c>
      <c r="M164" s="71" t="s">
        <v>347</v>
      </c>
      <c r="N164" s="34">
        <v>1</v>
      </c>
      <c r="O164" s="34"/>
      <c r="P164" s="71" t="s">
        <v>64</v>
      </c>
      <c r="Q164" s="35" t="s">
        <v>348</v>
      </c>
    </row>
    <row r="165" spans="1:17" s="9" customFormat="1" ht="14.45" customHeight="1" x14ac:dyDescent="0.15">
      <c r="A165" s="9">
        <f t="shared" ca="1" si="14"/>
        <v>22</v>
      </c>
      <c r="B165" s="9">
        <f t="shared" si="15"/>
        <v>0</v>
      </c>
      <c r="C165" s="12"/>
      <c r="D165" s="12"/>
      <c r="E165" s="10">
        <f t="shared" ca="1" si="16"/>
        <v>0.95423103992033032</v>
      </c>
      <c r="F165" s="10">
        <f t="shared" si="12"/>
        <v>1</v>
      </c>
      <c r="G165" s="10">
        <f t="shared" ca="1" si="13"/>
        <v>0.95423103992033032</v>
      </c>
      <c r="H165" s="10">
        <f t="shared" ca="1" si="17"/>
        <v>22</v>
      </c>
      <c r="I165" s="34" t="s">
        <v>78</v>
      </c>
      <c r="J165" s="34" t="s">
        <v>79</v>
      </c>
      <c r="K165" s="34">
        <v>76</v>
      </c>
      <c r="L165" s="34">
        <v>2</v>
      </c>
      <c r="M165" s="71" t="s">
        <v>349</v>
      </c>
      <c r="N165" s="34">
        <v>2</v>
      </c>
      <c r="O165" s="34"/>
      <c r="P165" s="71" t="s">
        <v>350</v>
      </c>
      <c r="Q165" s="35" t="s">
        <v>351</v>
      </c>
    </row>
    <row r="166" spans="1:17" s="9" customFormat="1" ht="14.45" customHeight="1" x14ac:dyDescent="0.15">
      <c r="A166" s="9">
        <f t="shared" ca="1" si="14"/>
        <v>189</v>
      </c>
      <c r="B166" s="9">
        <f t="shared" si="15"/>
        <v>0</v>
      </c>
      <c r="C166" s="12"/>
      <c r="D166" s="12"/>
      <c r="E166" s="10">
        <f t="shared" ca="1" si="16"/>
        <v>0.44173803170449011</v>
      </c>
      <c r="F166" s="10">
        <f t="shared" si="12"/>
        <v>1</v>
      </c>
      <c r="G166" s="10">
        <f t="shared" ca="1" si="13"/>
        <v>0.44173803170449011</v>
      </c>
      <c r="H166" s="10">
        <f t="shared" ca="1" si="17"/>
        <v>189</v>
      </c>
      <c r="I166" s="34" t="s">
        <v>78</v>
      </c>
      <c r="J166" s="34" t="s">
        <v>79</v>
      </c>
      <c r="K166" s="34">
        <v>76</v>
      </c>
      <c r="L166" s="34">
        <v>3</v>
      </c>
      <c r="M166" s="71" t="s">
        <v>352</v>
      </c>
      <c r="N166" s="34">
        <v>3</v>
      </c>
      <c r="O166" s="34"/>
      <c r="P166" s="71" t="s">
        <v>353</v>
      </c>
      <c r="Q166" s="35" t="s">
        <v>62</v>
      </c>
    </row>
    <row r="167" spans="1:17" s="9" customFormat="1" ht="14.45" customHeight="1" x14ac:dyDescent="0.15">
      <c r="A167" s="9">
        <f t="shared" ca="1" si="14"/>
        <v>159</v>
      </c>
      <c r="B167" s="9">
        <f t="shared" si="15"/>
        <v>0</v>
      </c>
      <c r="C167" s="12"/>
      <c r="D167" s="12"/>
      <c r="E167" s="10">
        <f t="shared" ca="1" si="16"/>
        <v>0.52701679378524435</v>
      </c>
      <c r="F167" s="10">
        <f t="shared" si="12"/>
        <v>1</v>
      </c>
      <c r="G167" s="10">
        <f t="shared" ca="1" si="13"/>
        <v>0.52701679378524435</v>
      </c>
      <c r="H167" s="10">
        <f t="shared" ca="1" si="17"/>
        <v>159</v>
      </c>
      <c r="I167" s="34" t="s">
        <v>78</v>
      </c>
      <c r="J167" s="34" t="s">
        <v>79</v>
      </c>
      <c r="K167" s="34">
        <v>76</v>
      </c>
      <c r="L167" s="34">
        <v>4</v>
      </c>
      <c r="M167" s="71" t="s">
        <v>354</v>
      </c>
      <c r="N167" s="34">
        <v>4</v>
      </c>
      <c r="O167" s="34"/>
      <c r="P167" s="71" t="s">
        <v>355</v>
      </c>
      <c r="Q167" s="35"/>
    </row>
    <row r="168" spans="1:17" s="9" customFormat="1" ht="14.45" customHeight="1" x14ac:dyDescent="0.15">
      <c r="A168" s="9">
        <f t="shared" ca="1" si="14"/>
        <v>270</v>
      </c>
      <c r="B168" s="9">
        <f t="shared" si="15"/>
        <v>0</v>
      </c>
      <c r="C168" s="12"/>
      <c r="D168" s="12"/>
      <c r="E168" s="10">
        <f t="shared" ca="1" si="16"/>
        <v>0.20889653156548205</v>
      </c>
      <c r="F168" s="10">
        <f t="shared" si="12"/>
        <v>1</v>
      </c>
      <c r="G168" s="10">
        <f t="shared" ca="1" si="13"/>
        <v>0.20889653156548205</v>
      </c>
      <c r="H168" s="10">
        <f t="shared" ca="1" si="17"/>
        <v>270</v>
      </c>
      <c r="I168" s="34" t="s">
        <v>78</v>
      </c>
      <c r="J168" s="34" t="s">
        <v>79</v>
      </c>
      <c r="K168" s="34">
        <v>76</v>
      </c>
      <c r="L168" s="34">
        <v>5</v>
      </c>
      <c r="M168" s="71" t="s">
        <v>356</v>
      </c>
      <c r="N168" s="34">
        <v>5</v>
      </c>
      <c r="O168" s="34"/>
      <c r="P168" s="71" t="s">
        <v>357</v>
      </c>
      <c r="Q168" s="35"/>
    </row>
    <row r="169" spans="1:17" s="9" customFormat="1" ht="14.45" customHeight="1" x14ac:dyDescent="0.15">
      <c r="A169" s="9">
        <f t="shared" ca="1" si="14"/>
        <v>218</v>
      </c>
      <c r="B169" s="9">
        <f t="shared" si="15"/>
        <v>0</v>
      </c>
      <c r="C169" s="12"/>
      <c r="D169" s="12"/>
      <c r="E169" s="10">
        <f t="shared" ca="1" si="16"/>
        <v>0.3432101371186983</v>
      </c>
      <c r="F169" s="10">
        <f t="shared" si="12"/>
        <v>1</v>
      </c>
      <c r="G169" s="10">
        <f t="shared" ca="1" si="13"/>
        <v>0.3432101371186983</v>
      </c>
      <c r="H169" s="10">
        <f t="shared" ca="1" si="17"/>
        <v>218</v>
      </c>
      <c r="I169" s="34" t="s">
        <v>78</v>
      </c>
      <c r="J169" s="34" t="s">
        <v>79</v>
      </c>
      <c r="K169" s="34">
        <v>76</v>
      </c>
      <c r="L169" s="34">
        <v>6</v>
      </c>
      <c r="M169" s="71" t="s">
        <v>358</v>
      </c>
      <c r="N169" s="34">
        <v>6</v>
      </c>
      <c r="O169" s="34"/>
      <c r="P169" s="71" t="s">
        <v>359</v>
      </c>
      <c r="Q169" s="35"/>
    </row>
    <row r="170" spans="1:17" s="9" customFormat="1" ht="14.45" customHeight="1" x14ac:dyDescent="0.15">
      <c r="A170" s="9">
        <f t="shared" ca="1" si="14"/>
        <v>27</v>
      </c>
      <c r="B170" s="9">
        <f t="shared" si="15"/>
        <v>0</v>
      </c>
      <c r="C170" s="12"/>
      <c r="D170" s="12"/>
      <c r="E170" s="10">
        <f t="shared" ca="1" si="16"/>
        <v>0.93193624331442571</v>
      </c>
      <c r="F170" s="10">
        <f t="shared" si="12"/>
        <v>1</v>
      </c>
      <c r="G170" s="10">
        <f t="shared" ca="1" si="13"/>
        <v>0.93193624331442571</v>
      </c>
      <c r="H170" s="10">
        <f t="shared" ca="1" si="17"/>
        <v>27</v>
      </c>
      <c r="I170" s="34" t="s">
        <v>78</v>
      </c>
      <c r="J170" s="34" t="s">
        <v>79</v>
      </c>
      <c r="K170" s="34">
        <v>76</v>
      </c>
      <c r="L170" s="34">
        <v>7</v>
      </c>
      <c r="M170" s="71" t="s">
        <v>360</v>
      </c>
      <c r="N170" s="34">
        <v>7</v>
      </c>
      <c r="O170" s="34"/>
      <c r="P170" s="71" t="s">
        <v>361</v>
      </c>
      <c r="Q170" s="35"/>
    </row>
    <row r="171" spans="1:17" s="9" customFormat="1" ht="14.45" customHeight="1" x14ac:dyDescent="0.15">
      <c r="A171" s="9">
        <f t="shared" ca="1" si="14"/>
        <v>18</v>
      </c>
      <c r="B171" s="9">
        <f t="shared" si="15"/>
        <v>0</v>
      </c>
      <c r="C171" s="12"/>
      <c r="D171" s="12"/>
      <c r="E171" s="10">
        <f t="shared" ca="1" si="16"/>
        <v>0.96029078510573695</v>
      </c>
      <c r="F171" s="10">
        <f t="shared" si="12"/>
        <v>1</v>
      </c>
      <c r="G171" s="10">
        <f t="shared" ca="1" si="13"/>
        <v>0.96029078510573695</v>
      </c>
      <c r="H171" s="10">
        <f t="shared" ca="1" si="17"/>
        <v>18</v>
      </c>
      <c r="I171" s="34" t="s">
        <v>78</v>
      </c>
      <c r="J171" s="34" t="s">
        <v>79</v>
      </c>
      <c r="K171" s="34">
        <v>76</v>
      </c>
      <c r="L171" s="34">
        <v>8</v>
      </c>
      <c r="M171" s="71" t="s">
        <v>362</v>
      </c>
      <c r="N171" s="34">
        <v>8</v>
      </c>
      <c r="O171" s="34"/>
      <c r="P171" s="71" t="s">
        <v>363</v>
      </c>
      <c r="Q171" s="35"/>
    </row>
    <row r="172" spans="1:17" s="9" customFormat="1" ht="14.45" customHeight="1" x14ac:dyDescent="0.15">
      <c r="A172" s="9">
        <f t="shared" ca="1" si="14"/>
        <v>141</v>
      </c>
      <c r="B172" s="9">
        <f t="shared" si="15"/>
        <v>0</v>
      </c>
      <c r="C172" s="12"/>
      <c r="D172" s="12"/>
      <c r="E172" s="10">
        <f t="shared" ca="1" si="16"/>
        <v>0.57079629595007553</v>
      </c>
      <c r="F172" s="10">
        <f t="shared" si="12"/>
        <v>1</v>
      </c>
      <c r="G172" s="10">
        <f t="shared" ca="1" si="13"/>
        <v>0.57079629595007553</v>
      </c>
      <c r="H172" s="10">
        <f t="shared" ca="1" si="17"/>
        <v>141</v>
      </c>
      <c r="I172" s="34" t="s">
        <v>78</v>
      </c>
      <c r="J172" s="34" t="s">
        <v>79</v>
      </c>
      <c r="K172" s="34">
        <v>76</v>
      </c>
      <c r="L172" s="34">
        <v>9</v>
      </c>
      <c r="M172" s="71" t="s">
        <v>364</v>
      </c>
      <c r="N172" s="34">
        <v>9</v>
      </c>
      <c r="O172" s="34"/>
      <c r="P172" s="71" t="s">
        <v>365</v>
      </c>
      <c r="Q172" s="35"/>
    </row>
    <row r="173" spans="1:17" s="9" customFormat="1" ht="14.45" customHeight="1" x14ac:dyDescent="0.15">
      <c r="A173" s="9">
        <f t="shared" ca="1" si="14"/>
        <v>19</v>
      </c>
      <c r="B173" s="9">
        <f t="shared" si="15"/>
        <v>0</v>
      </c>
      <c r="C173" s="12"/>
      <c r="D173" s="12"/>
      <c r="E173" s="10">
        <f t="shared" ca="1" si="16"/>
        <v>0.95974815306555961</v>
      </c>
      <c r="F173" s="10">
        <f t="shared" si="12"/>
        <v>1</v>
      </c>
      <c r="G173" s="10">
        <f t="shared" ca="1" si="13"/>
        <v>0.95974815306555961</v>
      </c>
      <c r="H173" s="10">
        <f t="shared" ca="1" si="17"/>
        <v>19</v>
      </c>
      <c r="I173" s="34" t="s">
        <v>78</v>
      </c>
      <c r="J173" s="34" t="s">
        <v>79</v>
      </c>
      <c r="K173" s="34">
        <v>76</v>
      </c>
      <c r="L173" s="34">
        <v>10</v>
      </c>
      <c r="M173" s="71" t="s">
        <v>366</v>
      </c>
      <c r="N173" s="34">
        <v>10</v>
      </c>
      <c r="O173" s="34"/>
      <c r="P173" s="71" t="s">
        <v>367</v>
      </c>
      <c r="Q173" s="35"/>
    </row>
    <row r="174" spans="1:17" s="9" customFormat="1" ht="14.45" customHeight="1" x14ac:dyDescent="0.15">
      <c r="A174" s="9">
        <f t="shared" ca="1" si="14"/>
        <v>81</v>
      </c>
      <c r="B174" s="9">
        <f t="shared" si="15"/>
        <v>0</v>
      </c>
      <c r="C174" s="12"/>
      <c r="D174" s="12"/>
      <c r="E174" s="10">
        <f t="shared" ca="1" si="16"/>
        <v>0.79116389140802357</v>
      </c>
      <c r="F174" s="10">
        <f t="shared" si="12"/>
        <v>1</v>
      </c>
      <c r="G174" s="10">
        <f t="shared" ca="1" si="13"/>
        <v>0.79116389140802357</v>
      </c>
      <c r="H174" s="10">
        <f t="shared" ca="1" si="17"/>
        <v>81</v>
      </c>
      <c r="I174" s="34" t="s">
        <v>78</v>
      </c>
      <c r="J174" s="34" t="s">
        <v>79</v>
      </c>
      <c r="K174" s="34">
        <v>76</v>
      </c>
      <c r="L174" s="34">
        <v>11</v>
      </c>
      <c r="M174" s="71" t="s">
        <v>368</v>
      </c>
      <c r="N174" s="34">
        <v>11</v>
      </c>
      <c r="O174" s="34"/>
      <c r="P174" s="71" t="s">
        <v>369</v>
      </c>
      <c r="Q174" s="35" t="s">
        <v>370</v>
      </c>
    </row>
    <row r="175" spans="1:17" s="9" customFormat="1" ht="14.45" customHeight="1" x14ac:dyDescent="0.15">
      <c r="A175" s="9">
        <f t="shared" ca="1" si="14"/>
        <v>85</v>
      </c>
      <c r="B175" s="9">
        <f t="shared" si="15"/>
        <v>0</v>
      </c>
      <c r="C175" s="12"/>
      <c r="D175" s="12"/>
      <c r="E175" s="10">
        <f t="shared" ca="1" si="16"/>
        <v>0.76711359598127282</v>
      </c>
      <c r="F175" s="10">
        <f t="shared" si="12"/>
        <v>1</v>
      </c>
      <c r="G175" s="10">
        <f t="shared" ca="1" si="13"/>
        <v>0.76711359598127282</v>
      </c>
      <c r="H175" s="10">
        <f t="shared" ca="1" si="17"/>
        <v>85</v>
      </c>
      <c r="I175" s="34" t="s">
        <v>78</v>
      </c>
      <c r="J175" s="34" t="s">
        <v>79</v>
      </c>
      <c r="K175" s="34">
        <v>76</v>
      </c>
      <c r="L175" s="34">
        <v>12</v>
      </c>
      <c r="M175" s="71" t="s">
        <v>371</v>
      </c>
      <c r="N175" s="34">
        <v>12</v>
      </c>
      <c r="O175" s="34"/>
      <c r="P175" s="71" t="s">
        <v>76</v>
      </c>
      <c r="Q175" s="35"/>
    </row>
    <row r="176" spans="1:17" s="9" customFormat="1" ht="14.45" customHeight="1" x14ac:dyDescent="0.15">
      <c r="A176" s="9">
        <f t="shared" ca="1" si="14"/>
        <v>271</v>
      </c>
      <c r="B176" s="9">
        <f t="shared" si="15"/>
        <v>0</v>
      </c>
      <c r="C176" s="12"/>
      <c r="D176" s="12"/>
      <c r="E176" s="10">
        <f t="shared" ca="1" si="16"/>
        <v>0.2077772660672359</v>
      </c>
      <c r="F176" s="10">
        <f t="shared" si="12"/>
        <v>1</v>
      </c>
      <c r="G176" s="10">
        <f t="shared" ca="1" si="13"/>
        <v>0.2077772660672359</v>
      </c>
      <c r="H176" s="10">
        <f t="shared" ca="1" si="17"/>
        <v>271</v>
      </c>
      <c r="I176" s="34" t="s">
        <v>78</v>
      </c>
      <c r="J176" s="34" t="s">
        <v>79</v>
      </c>
      <c r="K176" s="34">
        <v>76</v>
      </c>
      <c r="L176" s="34">
        <v>13</v>
      </c>
      <c r="M176" s="71" t="s">
        <v>372</v>
      </c>
      <c r="N176" s="34">
        <v>13</v>
      </c>
      <c r="O176" s="34"/>
      <c r="P176" s="71" t="s">
        <v>373</v>
      </c>
      <c r="Q176" s="35"/>
    </row>
    <row r="177" spans="1:17" s="9" customFormat="1" ht="14.45" customHeight="1" x14ac:dyDescent="0.15">
      <c r="A177" s="9">
        <f t="shared" ca="1" si="14"/>
        <v>204</v>
      </c>
      <c r="B177" s="9">
        <f t="shared" si="15"/>
        <v>0</v>
      </c>
      <c r="C177" s="12"/>
      <c r="D177" s="12"/>
      <c r="E177" s="10">
        <f t="shared" ca="1" si="16"/>
        <v>0.39025312366749776</v>
      </c>
      <c r="F177" s="10">
        <f t="shared" si="12"/>
        <v>1</v>
      </c>
      <c r="G177" s="10">
        <f t="shared" ca="1" si="13"/>
        <v>0.39025312366749776</v>
      </c>
      <c r="H177" s="10">
        <f t="shared" ca="1" si="17"/>
        <v>204</v>
      </c>
      <c r="I177" s="34" t="s">
        <v>78</v>
      </c>
      <c r="J177" s="34" t="s">
        <v>79</v>
      </c>
      <c r="K177" s="34">
        <v>76</v>
      </c>
      <c r="L177" s="34">
        <v>14</v>
      </c>
      <c r="M177" s="71" t="s">
        <v>374</v>
      </c>
      <c r="N177" s="34">
        <v>14</v>
      </c>
      <c r="O177" s="34"/>
      <c r="P177" s="71" t="s">
        <v>307</v>
      </c>
      <c r="Q177" s="35" t="s">
        <v>301</v>
      </c>
    </row>
    <row r="178" spans="1:17" s="9" customFormat="1" ht="14.45" customHeight="1" x14ac:dyDescent="0.15">
      <c r="A178" s="9">
        <f t="shared" ca="1" si="14"/>
        <v>38</v>
      </c>
      <c r="B178" s="9">
        <f t="shared" si="15"/>
        <v>0</v>
      </c>
      <c r="C178" s="12"/>
      <c r="D178" s="12"/>
      <c r="E178" s="10">
        <f t="shared" ca="1" si="16"/>
        <v>0.89981554014399612</v>
      </c>
      <c r="F178" s="10">
        <f t="shared" si="12"/>
        <v>1</v>
      </c>
      <c r="G178" s="10">
        <f t="shared" ca="1" si="13"/>
        <v>0.89981554014399612</v>
      </c>
      <c r="H178" s="10">
        <f t="shared" ca="1" si="17"/>
        <v>38</v>
      </c>
      <c r="I178" s="34" t="s">
        <v>78</v>
      </c>
      <c r="J178" s="34" t="s">
        <v>79</v>
      </c>
      <c r="K178" s="34">
        <v>76</v>
      </c>
      <c r="L178" s="34">
        <v>15</v>
      </c>
      <c r="M178" s="71" t="s">
        <v>375</v>
      </c>
      <c r="N178" s="34">
        <v>15</v>
      </c>
      <c r="O178" s="34"/>
      <c r="P178" s="71" t="s">
        <v>376</v>
      </c>
      <c r="Q178" s="35"/>
    </row>
    <row r="179" spans="1:17" s="9" customFormat="1" ht="14.45" customHeight="1" x14ac:dyDescent="0.15">
      <c r="A179" s="9">
        <f t="shared" ca="1" si="14"/>
        <v>176</v>
      </c>
      <c r="B179" s="9">
        <f t="shared" si="15"/>
        <v>0</v>
      </c>
      <c r="C179" s="12"/>
      <c r="D179" s="12"/>
      <c r="E179" s="10">
        <f t="shared" ca="1" si="16"/>
        <v>0.48185736227402176</v>
      </c>
      <c r="F179" s="10">
        <f t="shared" si="12"/>
        <v>1</v>
      </c>
      <c r="G179" s="10">
        <f t="shared" ca="1" si="13"/>
        <v>0.48185736227402176</v>
      </c>
      <c r="H179" s="10">
        <f t="shared" ca="1" si="17"/>
        <v>176</v>
      </c>
      <c r="I179" s="34" t="s">
        <v>78</v>
      </c>
      <c r="J179" s="34" t="s">
        <v>79</v>
      </c>
      <c r="K179" s="34">
        <v>76</v>
      </c>
      <c r="L179" s="34">
        <v>16</v>
      </c>
      <c r="M179" s="71" t="s">
        <v>377</v>
      </c>
      <c r="N179" s="34">
        <v>16</v>
      </c>
      <c r="O179" s="34"/>
      <c r="P179" s="71" t="s">
        <v>378</v>
      </c>
      <c r="Q179" s="35"/>
    </row>
    <row r="180" spans="1:17" s="9" customFormat="1" ht="14.45" customHeight="1" x14ac:dyDescent="0.15">
      <c r="A180" s="9">
        <f t="shared" ca="1" si="14"/>
        <v>170</v>
      </c>
      <c r="B180" s="9">
        <f t="shared" si="15"/>
        <v>0</v>
      </c>
      <c r="C180" s="12"/>
      <c r="D180" s="12"/>
      <c r="E180" s="10">
        <f t="shared" ca="1" si="16"/>
        <v>0.49624441415234932</v>
      </c>
      <c r="F180" s="10">
        <f t="shared" si="12"/>
        <v>1</v>
      </c>
      <c r="G180" s="10">
        <f t="shared" ca="1" si="13"/>
        <v>0.49624441415234932</v>
      </c>
      <c r="H180" s="10">
        <f t="shared" ca="1" si="17"/>
        <v>170</v>
      </c>
      <c r="I180" s="90" t="s">
        <v>78</v>
      </c>
      <c r="J180" s="90" t="s">
        <v>79</v>
      </c>
      <c r="K180" s="107">
        <v>76</v>
      </c>
      <c r="L180" s="107">
        <v>17</v>
      </c>
      <c r="M180" s="91" t="s">
        <v>379</v>
      </c>
      <c r="N180" s="90">
        <v>17</v>
      </c>
      <c r="O180" s="90"/>
      <c r="P180" s="91" t="s">
        <v>380</v>
      </c>
      <c r="Q180" s="85"/>
    </row>
    <row r="181" spans="1:17" s="9" customFormat="1" ht="14.45" customHeight="1" x14ac:dyDescent="0.15">
      <c r="A181" s="9">
        <f t="shared" ca="1" si="14"/>
        <v>8</v>
      </c>
      <c r="B181" s="9">
        <f t="shared" si="15"/>
        <v>0</v>
      </c>
      <c r="C181" s="12"/>
      <c r="D181" s="12"/>
      <c r="E181" s="10">
        <f t="shared" ca="1" si="16"/>
        <v>0.98065704712788027</v>
      </c>
      <c r="F181" s="10">
        <f t="shared" si="12"/>
        <v>1</v>
      </c>
      <c r="G181" s="10">
        <f t="shared" ca="1" si="13"/>
        <v>0.98065704712788027</v>
      </c>
      <c r="H181" s="10">
        <f t="shared" ca="1" si="17"/>
        <v>8</v>
      </c>
      <c r="I181" s="34" t="s">
        <v>78</v>
      </c>
      <c r="J181" s="34" t="s">
        <v>79</v>
      </c>
      <c r="K181" s="34">
        <v>76</v>
      </c>
      <c r="L181" s="34">
        <v>18</v>
      </c>
      <c r="M181" s="71" t="s">
        <v>381</v>
      </c>
      <c r="N181" s="34">
        <v>18</v>
      </c>
      <c r="O181" s="34"/>
      <c r="P181" s="71" t="s">
        <v>69</v>
      </c>
      <c r="Q181" s="35"/>
    </row>
    <row r="182" spans="1:17" s="9" customFormat="1" ht="14.45" customHeight="1" x14ac:dyDescent="0.15">
      <c r="A182" s="9">
        <f t="shared" ca="1" si="14"/>
        <v>125</v>
      </c>
      <c r="B182" s="9">
        <f t="shared" si="15"/>
        <v>0</v>
      </c>
      <c r="C182" s="12"/>
      <c r="D182" s="12"/>
      <c r="E182" s="10">
        <f t="shared" ca="1" si="16"/>
        <v>0.63656916919011353</v>
      </c>
      <c r="F182" s="10">
        <f t="shared" si="12"/>
        <v>1</v>
      </c>
      <c r="G182" s="10">
        <f t="shared" ca="1" si="13"/>
        <v>0.63656916919011353</v>
      </c>
      <c r="H182" s="10">
        <f t="shared" ca="1" si="17"/>
        <v>125</v>
      </c>
      <c r="I182" s="34" t="s">
        <v>78</v>
      </c>
      <c r="J182" s="34" t="s">
        <v>79</v>
      </c>
      <c r="K182" s="34">
        <v>76</v>
      </c>
      <c r="L182" s="34">
        <v>19</v>
      </c>
      <c r="M182" s="71" t="s">
        <v>382</v>
      </c>
      <c r="N182" s="34">
        <v>19</v>
      </c>
      <c r="O182" s="34"/>
      <c r="P182" s="71" t="s">
        <v>383</v>
      </c>
      <c r="Q182" s="35" t="s">
        <v>247</v>
      </c>
    </row>
    <row r="183" spans="1:17" s="9" customFormat="1" ht="14.45" customHeight="1" x14ac:dyDescent="0.15">
      <c r="A183" s="9">
        <f t="shared" ca="1" si="14"/>
        <v>235</v>
      </c>
      <c r="B183" s="9">
        <f t="shared" si="15"/>
        <v>0</v>
      </c>
      <c r="C183" s="12"/>
      <c r="D183" s="12"/>
      <c r="E183" s="10">
        <f t="shared" ca="1" si="16"/>
        <v>0.2857785576083568</v>
      </c>
      <c r="F183" s="10">
        <f t="shared" si="12"/>
        <v>1</v>
      </c>
      <c r="G183" s="10">
        <f t="shared" ca="1" si="13"/>
        <v>0.2857785576083568</v>
      </c>
      <c r="H183" s="10">
        <f t="shared" ca="1" si="17"/>
        <v>235</v>
      </c>
      <c r="I183" s="34" t="s">
        <v>78</v>
      </c>
      <c r="J183" s="34" t="s">
        <v>79</v>
      </c>
      <c r="K183" s="34">
        <v>76</v>
      </c>
      <c r="L183" s="34">
        <v>20</v>
      </c>
      <c r="M183" s="71" t="s">
        <v>384</v>
      </c>
      <c r="N183" s="34">
        <v>20</v>
      </c>
      <c r="O183" s="34"/>
      <c r="P183" s="71" t="s">
        <v>385</v>
      </c>
      <c r="Q183" s="35" t="s">
        <v>386</v>
      </c>
    </row>
    <row r="184" spans="1:17" s="9" customFormat="1" ht="14.45" customHeight="1" x14ac:dyDescent="0.15">
      <c r="A184" s="9">
        <f t="shared" ca="1" si="14"/>
        <v>282</v>
      </c>
      <c r="B184" s="9">
        <f t="shared" si="15"/>
        <v>0</v>
      </c>
      <c r="C184" s="12"/>
      <c r="D184" s="12"/>
      <c r="E184" s="10">
        <f t="shared" ca="1" si="16"/>
        <v>0.17139704791113253</v>
      </c>
      <c r="F184" s="10">
        <f t="shared" si="12"/>
        <v>1</v>
      </c>
      <c r="G184" s="10">
        <f t="shared" ca="1" si="13"/>
        <v>0.17139704791113253</v>
      </c>
      <c r="H184" s="10">
        <f t="shared" ca="1" si="17"/>
        <v>282</v>
      </c>
      <c r="I184" s="92"/>
      <c r="J184" s="92"/>
      <c r="K184" s="92"/>
      <c r="L184" s="101" t="s">
        <v>664</v>
      </c>
      <c r="M184" s="99"/>
      <c r="N184" s="92"/>
      <c r="O184" s="92"/>
      <c r="P184" s="99"/>
      <c r="Q184" s="100"/>
    </row>
    <row r="185" spans="1:17" s="9" customFormat="1" ht="14.45" customHeight="1" x14ac:dyDescent="0.15">
      <c r="A185" s="9">
        <f t="shared" ca="1" si="14"/>
        <v>198</v>
      </c>
      <c r="B185" s="9">
        <f t="shared" si="15"/>
        <v>0</v>
      </c>
      <c r="C185" s="12"/>
      <c r="D185" s="12"/>
      <c r="E185" s="10">
        <f t="shared" ca="1" si="16"/>
        <v>0.42799298091376314</v>
      </c>
      <c r="F185" s="10">
        <f t="shared" si="12"/>
        <v>1</v>
      </c>
      <c r="G185" s="10">
        <f t="shared" ca="1" si="13"/>
        <v>0.42799298091376314</v>
      </c>
      <c r="H185" s="10">
        <f t="shared" ca="1" si="17"/>
        <v>198</v>
      </c>
      <c r="I185" s="34" t="s">
        <v>78</v>
      </c>
      <c r="J185" s="34" t="s">
        <v>79</v>
      </c>
      <c r="K185" s="34">
        <v>76</v>
      </c>
      <c r="L185" s="34">
        <v>1</v>
      </c>
      <c r="M185" s="71" t="s">
        <v>387</v>
      </c>
      <c r="N185" s="34">
        <v>1</v>
      </c>
      <c r="O185" s="34"/>
      <c r="P185" s="71" t="s">
        <v>388</v>
      </c>
      <c r="Q185" s="35" t="s">
        <v>348</v>
      </c>
    </row>
    <row r="186" spans="1:17" s="9" customFormat="1" ht="14.45" customHeight="1" x14ac:dyDescent="0.15">
      <c r="A186" s="9">
        <f t="shared" ca="1" si="14"/>
        <v>108</v>
      </c>
      <c r="B186" s="9">
        <f t="shared" si="15"/>
        <v>0</v>
      </c>
      <c r="C186" s="12"/>
      <c r="D186" s="12"/>
      <c r="E186" s="10">
        <f t="shared" ca="1" si="16"/>
        <v>0.68557030075864789</v>
      </c>
      <c r="F186" s="10">
        <f t="shared" si="12"/>
        <v>1</v>
      </c>
      <c r="G186" s="10">
        <f t="shared" ca="1" si="13"/>
        <v>0.68557030075864789</v>
      </c>
      <c r="H186" s="10">
        <f t="shared" ca="1" si="17"/>
        <v>108</v>
      </c>
      <c r="I186" s="34" t="s">
        <v>78</v>
      </c>
      <c r="J186" s="34" t="s">
        <v>79</v>
      </c>
      <c r="K186" s="34">
        <v>76</v>
      </c>
      <c r="L186" s="34">
        <v>2</v>
      </c>
      <c r="M186" s="71" t="s">
        <v>389</v>
      </c>
      <c r="N186" s="34">
        <v>2</v>
      </c>
      <c r="O186" s="34"/>
      <c r="P186" s="71" t="s">
        <v>390</v>
      </c>
      <c r="Q186" s="35"/>
    </row>
    <row r="187" spans="1:17" s="9" customFormat="1" ht="14.45" customHeight="1" x14ac:dyDescent="0.15">
      <c r="A187" s="9">
        <f t="shared" ca="1" si="14"/>
        <v>236</v>
      </c>
      <c r="B187" s="9">
        <f t="shared" si="15"/>
        <v>0</v>
      </c>
      <c r="C187" s="12"/>
      <c r="D187" s="12"/>
      <c r="E187" s="10">
        <f t="shared" ca="1" si="16"/>
        <v>0.28564854848082777</v>
      </c>
      <c r="F187" s="10">
        <f t="shared" si="12"/>
        <v>1</v>
      </c>
      <c r="G187" s="10">
        <f t="shared" ca="1" si="13"/>
        <v>0.28564854848082777</v>
      </c>
      <c r="H187" s="10">
        <f t="shared" ca="1" si="17"/>
        <v>236</v>
      </c>
      <c r="I187" s="34" t="s">
        <v>78</v>
      </c>
      <c r="J187" s="34" t="s">
        <v>79</v>
      </c>
      <c r="K187" s="34">
        <v>76</v>
      </c>
      <c r="L187" s="34">
        <v>3</v>
      </c>
      <c r="M187" s="71" t="s">
        <v>391</v>
      </c>
      <c r="N187" s="34">
        <v>3</v>
      </c>
      <c r="O187" s="34"/>
      <c r="P187" s="71" t="s">
        <v>392</v>
      </c>
      <c r="Q187" s="35" t="s">
        <v>348</v>
      </c>
    </row>
    <row r="188" spans="1:17" s="9" customFormat="1" ht="14.45" customHeight="1" x14ac:dyDescent="0.15">
      <c r="A188" s="9">
        <f t="shared" ca="1" si="14"/>
        <v>286</v>
      </c>
      <c r="B188" s="9">
        <f t="shared" si="15"/>
        <v>0</v>
      </c>
      <c r="C188" s="12"/>
      <c r="D188" s="12"/>
      <c r="E188" s="10">
        <f t="shared" ca="1" si="16"/>
        <v>0.15603102537097424</v>
      </c>
      <c r="F188" s="10">
        <f t="shared" si="12"/>
        <v>1</v>
      </c>
      <c r="G188" s="10">
        <f t="shared" ca="1" si="13"/>
        <v>0.15603102537097424</v>
      </c>
      <c r="H188" s="10">
        <f t="shared" ca="1" si="17"/>
        <v>286</v>
      </c>
      <c r="I188" s="34" t="s">
        <v>78</v>
      </c>
      <c r="J188" s="34" t="s">
        <v>79</v>
      </c>
      <c r="K188" s="34">
        <v>76</v>
      </c>
      <c r="L188" s="34">
        <v>4</v>
      </c>
      <c r="M188" s="71" t="s">
        <v>393</v>
      </c>
      <c r="N188" s="34">
        <v>4</v>
      </c>
      <c r="O188" s="34"/>
      <c r="P188" s="71" t="s">
        <v>394</v>
      </c>
      <c r="Q188" s="35" t="s">
        <v>151</v>
      </c>
    </row>
    <row r="189" spans="1:17" s="9" customFormat="1" ht="14.45" customHeight="1" x14ac:dyDescent="0.15">
      <c r="A189" s="9">
        <f t="shared" ca="1" si="14"/>
        <v>54</v>
      </c>
      <c r="B189" s="9">
        <f t="shared" si="15"/>
        <v>0</v>
      </c>
      <c r="C189" s="12"/>
      <c r="D189" s="12"/>
      <c r="E189" s="10">
        <f t="shared" ca="1" si="16"/>
        <v>0.85094275706609024</v>
      </c>
      <c r="F189" s="10">
        <f t="shared" si="12"/>
        <v>1</v>
      </c>
      <c r="G189" s="10">
        <f t="shared" ca="1" si="13"/>
        <v>0.85094275706609024</v>
      </c>
      <c r="H189" s="10">
        <f t="shared" ca="1" si="17"/>
        <v>54</v>
      </c>
      <c r="I189" s="34" t="s">
        <v>78</v>
      </c>
      <c r="J189" s="34" t="s">
        <v>79</v>
      </c>
      <c r="K189" s="34">
        <v>76</v>
      </c>
      <c r="L189" s="34">
        <v>5</v>
      </c>
      <c r="M189" s="71" t="s">
        <v>395</v>
      </c>
      <c r="N189" s="34">
        <v>5</v>
      </c>
      <c r="O189" s="34"/>
      <c r="P189" s="71" t="s">
        <v>396</v>
      </c>
      <c r="Q189" s="35"/>
    </row>
    <row r="190" spans="1:17" s="9" customFormat="1" ht="14.45" customHeight="1" x14ac:dyDescent="0.15">
      <c r="A190" s="9">
        <f t="shared" ca="1" si="14"/>
        <v>210</v>
      </c>
      <c r="B190" s="9">
        <f t="shared" si="15"/>
        <v>0</v>
      </c>
      <c r="C190" s="12"/>
      <c r="D190" s="12"/>
      <c r="E190" s="10">
        <f t="shared" ca="1" si="16"/>
        <v>0.37259854922962199</v>
      </c>
      <c r="F190" s="10">
        <f t="shared" si="12"/>
        <v>1</v>
      </c>
      <c r="G190" s="10">
        <f t="shared" ca="1" si="13"/>
        <v>0.37259854922962199</v>
      </c>
      <c r="H190" s="10">
        <f t="shared" ca="1" si="17"/>
        <v>210</v>
      </c>
      <c r="I190" s="34" t="s">
        <v>78</v>
      </c>
      <c r="J190" s="34" t="s">
        <v>79</v>
      </c>
      <c r="K190" s="34">
        <v>76</v>
      </c>
      <c r="L190" s="34">
        <v>6</v>
      </c>
      <c r="M190" s="71" t="s">
        <v>397</v>
      </c>
      <c r="N190" s="34">
        <v>6</v>
      </c>
      <c r="O190" s="34"/>
      <c r="P190" s="71" t="s">
        <v>70</v>
      </c>
      <c r="Q190" s="35" t="s">
        <v>398</v>
      </c>
    </row>
    <row r="191" spans="1:17" s="9" customFormat="1" ht="14.45" customHeight="1" x14ac:dyDescent="0.15">
      <c r="A191" s="9">
        <f t="shared" ca="1" si="14"/>
        <v>23</v>
      </c>
      <c r="B191" s="9">
        <f t="shared" si="15"/>
        <v>0</v>
      </c>
      <c r="C191" s="12"/>
      <c r="D191" s="12"/>
      <c r="E191" s="10">
        <f t="shared" ca="1" si="16"/>
        <v>0.94484866161654268</v>
      </c>
      <c r="F191" s="10">
        <f t="shared" si="12"/>
        <v>1</v>
      </c>
      <c r="G191" s="10">
        <f t="shared" ca="1" si="13"/>
        <v>0.94484866161654268</v>
      </c>
      <c r="H191" s="10">
        <f t="shared" ca="1" si="17"/>
        <v>23</v>
      </c>
      <c r="I191" s="34" t="s">
        <v>78</v>
      </c>
      <c r="J191" s="34" t="s">
        <v>79</v>
      </c>
      <c r="K191" s="34">
        <v>76</v>
      </c>
      <c r="L191" s="34">
        <v>7</v>
      </c>
      <c r="M191" s="71" t="s">
        <v>399</v>
      </c>
      <c r="N191" s="34">
        <v>7</v>
      </c>
      <c r="O191" s="34" t="s">
        <v>400</v>
      </c>
      <c r="P191" s="71" t="s">
        <v>401</v>
      </c>
      <c r="Q191" s="35"/>
    </row>
    <row r="192" spans="1:17" s="9" customFormat="1" ht="14.45" customHeight="1" x14ac:dyDescent="0.15">
      <c r="A192" s="9">
        <f t="shared" ca="1" si="14"/>
        <v>166</v>
      </c>
      <c r="B192" s="9">
        <f t="shared" si="15"/>
        <v>0</v>
      </c>
      <c r="C192" s="12"/>
      <c r="D192" s="12"/>
      <c r="E192" s="10">
        <f t="shared" ca="1" si="16"/>
        <v>0.505699247293392</v>
      </c>
      <c r="F192" s="10">
        <f t="shared" si="12"/>
        <v>1</v>
      </c>
      <c r="G192" s="10">
        <f t="shared" ca="1" si="13"/>
        <v>0.505699247293392</v>
      </c>
      <c r="H192" s="10">
        <f t="shared" ca="1" si="17"/>
        <v>166</v>
      </c>
      <c r="I192" s="34" t="s">
        <v>78</v>
      </c>
      <c r="J192" s="34" t="s">
        <v>79</v>
      </c>
      <c r="K192" s="34">
        <v>76</v>
      </c>
      <c r="L192" s="34">
        <v>8</v>
      </c>
      <c r="M192" s="71" t="s">
        <v>402</v>
      </c>
      <c r="N192" s="34">
        <v>8</v>
      </c>
      <c r="O192" s="34"/>
      <c r="P192" s="71" t="s">
        <v>251</v>
      </c>
      <c r="Q192" s="35"/>
    </row>
    <row r="193" spans="1:17" s="9" customFormat="1" ht="14.45" customHeight="1" x14ac:dyDescent="0.15">
      <c r="A193" s="9">
        <f t="shared" ca="1" si="14"/>
        <v>207</v>
      </c>
      <c r="B193" s="9">
        <f t="shared" si="15"/>
        <v>0</v>
      </c>
      <c r="C193" s="12"/>
      <c r="D193" s="12"/>
      <c r="E193" s="10">
        <f t="shared" ca="1" si="16"/>
        <v>0.38640043537222046</v>
      </c>
      <c r="F193" s="10">
        <f t="shared" si="12"/>
        <v>1</v>
      </c>
      <c r="G193" s="10">
        <f t="shared" ca="1" si="13"/>
        <v>0.38640043537222046</v>
      </c>
      <c r="H193" s="10">
        <f t="shared" ca="1" si="17"/>
        <v>207</v>
      </c>
      <c r="I193" s="34" t="s">
        <v>78</v>
      </c>
      <c r="J193" s="34" t="s">
        <v>79</v>
      </c>
      <c r="K193" s="34">
        <v>76</v>
      </c>
      <c r="L193" s="34">
        <v>9</v>
      </c>
      <c r="M193" s="71" t="s">
        <v>403</v>
      </c>
      <c r="N193" s="34">
        <v>9</v>
      </c>
      <c r="O193" s="34"/>
      <c r="P193" s="71" t="s">
        <v>404</v>
      </c>
      <c r="Q193" s="35"/>
    </row>
    <row r="194" spans="1:17" s="9" customFormat="1" ht="14.45" customHeight="1" x14ac:dyDescent="0.15">
      <c r="A194" s="9">
        <f t="shared" ca="1" si="14"/>
        <v>41</v>
      </c>
      <c r="B194" s="9">
        <f t="shared" si="15"/>
        <v>0</v>
      </c>
      <c r="C194" s="12"/>
      <c r="D194" s="12"/>
      <c r="E194" s="10">
        <f t="shared" ca="1" si="16"/>
        <v>0.88733394761595663</v>
      </c>
      <c r="F194" s="10">
        <f t="shared" si="12"/>
        <v>1</v>
      </c>
      <c r="G194" s="10">
        <f t="shared" ca="1" si="13"/>
        <v>0.88733394761595663</v>
      </c>
      <c r="H194" s="10">
        <f t="shared" ca="1" si="17"/>
        <v>41</v>
      </c>
      <c r="I194" s="34" t="s">
        <v>78</v>
      </c>
      <c r="J194" s="34" t="s">
        <v>79</v>
      </c>
      <c r="K194" s="34">
        <v>76</v>
      </c>
      <c r="L194" s="34">
        <v>10</v>
      </c>
      <c r="M194" s="71" t="s">
        <v>405</v>
      </c>
      <c r="N194" s="34">
        <v>10</v>
      </c>
      <c r="O194" s="34"/>
      <c r="P194" s="71" t="s">
        <v>406</v>
      </c>
      <c r="Q194" s="35"/>
    </row>
    <row r="195" spans="1:17" s="9" customFormat="1" ht="14.45" customHeight="1" x14ac:dyDescent="0.15">
      <c r="A195" s="9">
        <f t="shared" ca="1" si="14"/>
        <v>56</v>
      </c>
      <c r="B195" s="9">
        <f t="shared" si="15"/>
        <v>0</v>
      </c>
      <c r="C195" s="12"/>
      <c r="D195" s="12"/>
      <c r="E195" s="10">
        <f t="shared" ca="1" si="16"/>
        <v>0.84780215383230229</v>
      </c>
      <c r="F195" s="10">
        <f t="shared" si="12"/>
        <v>1</v>
      </c>
      <c r="G195" s="10">
        <f t="shared" ca="1" si="13"/>
        <v>0.84780215383230229</v>
      </c>
      <c r="H195" s="10">
        <f t="shared" ca="1" si="17"/>
        <v>56</v>
      </c>
      <c r="I195" s="34" t="s">
        <v>78</v>
      </c>
      <c r="J195" s="34" t="s">
        <v>79</v>
      </c>
      <c r="K195" s="34">
        <v>76</v>
      </c>
      <c r="L195" s="34">
        <v>11</v>
      </c>
      <c r="M195" s="71" t="s">
        <v>407</v>
      </c>
      <c r="N195" s="34">
        <v>11</v>
      </c>
      <c r="O195" s="34"/>
      <c r="P195" s="71" t="s">
        <v>408</v>
      </c>
      <c r="Q195" s="35"/>
    </row>
    <row r="196" spans="1:17" s="9" customFormat="1" ht="14.45" customHeight="1" x14ac:dyDescent="0.15">
      <c r="A196" s="9">
        <f t="shared" ca="1" si="14"/>
        <v>313</v>
      </c>
      <c r="B196" s="9">
        <f t="shared" si="15"/>
        <v>0</v>
      </c>
      <c r="C196" s="12"/>
      <c r="D196" s="12"/>
      <c r="E196" s="10">
        <f t="shared" ca="1" si="16"/>
        <v>5.496275368930692E-2</v>
      </c>
      <c r="F196" s="10">
        <f t="shared" si="12"/>
        <v>1</v>
      </c>
      <c r="G196" s="10">
        <f t="shared" ca="1" si="13"/>
        <v>5.496275368930692E-2</v>
      </c>
      <c r="H196" s="10">
        <f t="shared" ca="1" si="17"/>
        <v>313</v>
      </c>
      <c r="I196" s="34" t="s">
        <v>78</v>
      </c>
      <c r="J196" s="34" t="s">
        <v>79</v>
      </c>
      <c r="K196" s="34">
        <v>76</v>
      </c>
      <c r="L196" s="34">
        <v>12</v>
      </c>
      <c r="M196" s="71" t="s">
        <v>409</v>
      </c>
      <c r="N196" s="34">
        <v>12</v>
      </c>
      <c r="O196" s="34"/>
      <c r="P196" s="71" t="s">
        <v>410</v>
      </c>
      <c r="Q196" s="35"/>
    </row>
    <row r="197" spans="1:17" s="9" customFormat="1" ht="14.45" customHeight="1" x14ac:dyDescent="0.15">
      <c r="A197" s="9">
        <f t="shared" ca="1" si="14"/>
        <v>154</v>
      </c>
      <c r="B197" s="9">
        <f t="shared" si="15"/>
        <v>0</v>
      </c>
      <c r="C197" s="12"/>
      <c r="D197" s="12"/>
      <c r="E197" s="10">
        <f t="shared" ca="1" si="16"/>
        <v>0.5347350315323981</v>
      </c>
      <c r="F197" s="10">
        <f t="shared" si="12"/>
        <v>1</v>
      </c>
      <c r="G197" s="10">
        <f t="shared" ca="1" si="13"/>
        <v>0.5347350315323981</v>
      </c>
      <c r="H197" s="10">
        <f t="shared" ca="1" si="17"/>
        <v>154</v>
      </c>
      <c r="I197" s="34" t="s">
        <v>78</v>
      </c>
      <c r="J197" s="34" t="s">
        <v>79</v>
      </c>
      <c r="K197" s="34">
        <v>76</v>
      </c>
      <c r="L197" s="34">
        <v>13</v>
      </c>
      <c r="M197" s="71" t="s">
        <v>411</v>
      </c>
      <c r="N197" s="34">
        <v>13</v>
      </c>
      <c r="O197" s="34"/>
      <c r="P197" s="71" t="s">
        <v>412</v>
      </c>
      <c r="Q197" s="35"/>
    </row>
    <row r="198" spans="1:17" s="9" customFormat="1" ht="14.45" customHeight="1" x14ac:dyDescent="0.15">
      <c r="A198" s="9">
        <f t="shared" ca="1" si="14"/>
        <v>202</v>
      </c>
      <c r="B198" s="9">
        <f t="shared" si="15"/>
        <v>0</v>
      </c>
      <c r="C198" s="12"/>
      <c r="D198" s="12"/>
      <c r="E198" s="10">
        <f t="shared" ca="1" si="16"/>
        <v>0.40604365594445291</v>
      </c>
      <c r="F198" s="10">
        <f t="shared" si="12"/>
        <v>1</v>
      </c>
      <c r="G198" s="10">
        <f t="shared" ca="1" si="13"/>
        <v>0.40604365594445291</v>
      </c>
      <c r="H198" s="10">
        <f t="shared" ca="1" si="17"/>
        <v>202</v>
      </c>
      <c r="I198" s="34" t="s">
        <v>78</v>
      </c>
      <c r="J198" s="34" t="s">
        <v>79</v>
      </c>
      <c r="K198" s="34">
        <v>76</v>
      </c>
      <c r="L198" s="34">
        <v>14</v>
      </c>
      <c r="M198" s="71" t="s">
        <v>413</v>
      </c>
      <c r="N198" s="34">
        <v>14</v>
      </c>
      <c r="O198" s="34"/>
      <c r="P198" s="71" t="s">
        <v>414</v>
      </c>
      <c r="Q198" s="35"/>
    </row>
    <row r="199" spans="1:17" s="9" customFormat="1" ht="14.45" customHeight="1" x14ac:dyDescent="0.15">
      <c r="A199" s="9">
        <f t="shared" ca="1" si="14"/>
        <v>302</v>
      </c>
      <c r="B199" s="9">
        <f t="shared" si="15"/>
        <v>0</v>
      </c>
      <c r="C199" s="12"/>
      <c r="D199" s="12"/>
      <c r="E199" s="10">
        <f t="shared" ca="1" si="16"/>
        <v>8.2200815929561522E-2</v>
      </c>
      <c r="F199" s="10">
        <f t="shared" si="12"/>
        <v>1</v>
      </c>
      <c r="G199" s="10">
        <f t="shared" ca="1" si="13"/>
        <v>8.2200815929561522E-2</v>
      </c>
      <c r="H199" s="10">
        <f t="shared" ca="1" si="17"/>
        <v>302</v>
      </c>
      <c r="I199" s="34" t="s">
        <v>78</v>
      </c>
      <c r="J199" s="34" t="s">
        <v>79</v>
      </c>
      <c r="K199" s="34">
        <v>76</v>
      </c>
      <c r="L199" s="34">
        <v>15</v>
      </c>
      <c r="M199" s="71" t="s">
        <v>415</v>
      </c>
      <c r="N199" s="34">
        <v>15</v>
      </c>
      <c r="O199" s="34"/>
      <c r="P199" s="71" t="s">
        <v>416</v>
      </c>
      <c r="Q199" s="35"/>
    </row>
    <row r="200" spans="1:17" s="9" customFormat="1" ht="14.45" customHeight="1" x14ac:dyDescent="0.15">
      <c r="A200" s="9">
        <f t="shared" ca="1" si="14"/>
        <v>67</v>
      </c>
      <c r="B200" s="9">
        <f t="shared" si="15"/>
        <v>0</v>
      </c>
      <c r="C200" s="12"/>
      <c r="D200" s="12"/>
      <c r="E200" s="10">
        <f t="shared" ca="1" si="16"/>
        <v>0.82620735291668834</v>
      </c>
      <c r="F200" s="10">
        <f t="shared" si="12"/>
        <v>1</v>
      </c>
      <c r="G200" s="10">
        <f t="shared" ca="1" si="13"/>
        <v>0.82620735291668834</v>
      </c>
      <c r="H200" s="10">
        <f t="shared" ca="1" si="17"/>
        <v>67</v>
      </c>
      <c r="I200" s="92"/>
      <c r="J200" s="92"/>
      <c r="K200" s="92"/>
      <c r="L200" s="101" t="s">
        <v>665</v>
      </c>
      <c r="M200" s="99"/>
      <c r="N200" s="92"/>
      <c r="O200" s="92"/>
      <c r="P200" s="99"/>
      <c r="Q200" s="100"/>
    </row>
    <row r="201" spans="1:17" s="9" customFormat="1" ht="14.45" customHeight="1" x14ac:dyDescent="0.15">
      <c r="A201" s="9">
        <f t="shared" ca="1" si="14"/>
        <v>42</v>
      </c>
      <c r="B201" s="9">
        <f t="shared" si="15"/>
        <v>0</v>
      </c>
      <c r="C201" s="12"/>
      <c r="D201" s="12"/>
      <c r="E201" s="10">
        <f t="shared" ca="1" si="16"/>
        <v>0.88579143895361601</v>
      </c>
      <c r="F201" s="10">
        <f t="shared" si="12"/>
        <v>1</v>
      </c>
      <c r="G201" s="10">
        <f t="shared" ca="1" si="13"/>
        <v>0.88579143895361601</v>
      </c>
      <c r="H201" s="10">
        <f t="shared" ca="1" si="17"/>
        <v>42</v>
      </c>
      <c r="I201" s="34" t="s">
        <v>78</v>
      </c>
      <c r="J201" s="34" t="s">
        <v>79</v>
      </c>
      <c r="K201" s="34">
        <v>77</v>
      </c>
      <c r="L201" s="34">
        <v>1</v>
      </c>
      <c r="M201" s="71" t="s">
        <v>417</v>
      </c>
      <c r="N201" s="34">
        <v>1</v>
      </c>
      <c r="O201" s="34"/>
      <c r="P201" s="71" t="s">
        <v>418</v>
      </c>
      <c r="Q201" s="35" t="s">
        <v>419</v>
      </c>
    </row>
    <row r="202" spans="1:17" s="9" customFormat="1" ht="14.45" customHeight="1" x14ac:dyDescent="0.15">
      <c r="A202" s="9">
        <f t="shared" ca="1" si="14"/>
        <v>224</v>
      </c>
      <c r="B202" s="9">
        <f t="shared" si="15"/>
        <v>0</v>
      </c>
      <c r="C202" s="12"/>
      <c r="D202" s="12"/>
      <c r="E202" s="10">
        <f t="shared" ca="1" si="16"/>
        <v>0.32393635130317555</v>
      </c>
      <c r="F202" s="10">
        <f t="shared" si="12"/>
        <v>1</v>
      </c>
      <c r="G202" s="10">
        <f t="shared" ca="1" si="13"/>
        <v>0.32393635130317555</v>
      </c>
      <c r="H202" s="10">
        <f t="shared" ca="1" si="17"/>
        <v>224</v>
      </c>
      <c r="I202" s="34" t="s">
        <v>78</v>
      </c>
      <c r="J202" s="34" t="s">
        <v>79</v>
      </c>
      <c r="K202" s="34">
        <v>77</v>
      </c>
      <c r="L202" s="34">
        <v>2</v>
      </c>
      <c r="M202" s="71" t="s">
        <v>420</v>
      </c>
      <c r="N202" s="34">
        <v>2</v>
      </c>
      <c r="O202" s="34"/>
      <c r="P202" s="71" t="s">
        <v>421</v>
      </c>
      <c r="Q202" s="35" t="s">
        <v>51</v>
      </c>
    </row>
    <row r="203" spans="1:17" s="9" customFormat="1" ht="14.45" customHeight="1" x14ac:dyDescent="0.15">
      <c r="A203" s="9">
        <f t="shared" ca="1" si="14"/>
        <v>283</v>
      </c>
      <c r="B203" s="9">
        <f t="shared" si="15"/>
        <v>0</v>
      </c>
      <c r="C203" s="12"/>
      <c r="D203" s="12"/>
      <c r="E203" s="10">
        <f t="shared" ca="1" si="16"/>
        <v>0.16388226336832501</v>
      </c>
      <c r="F203" s="10">
        <f t="shared" ref="F203:F268" si="18">IF($C$8=C203,1,0)</f>
        <v>1</v>
      </c>
      <c r="G203" s="10">
        <f t="shared" ref="G203:G268" ca="1" si="19">E203*F203</f>
        <v>0.16388226336832501</v>
      </c>
      <c r="H203" s="10">
        <f t="shared" ca="1" si="17"/>
        <v>283</v>
      </c>
      <c r="I203" s="34" t="s">
        <v>78</v>
      </c>
      <c r="J203" s="34" t="s">
        <v>79</v>
      </c>
      <c r="K203" s="34">
        <v>77</v>
      </c>
      <c r="L203" s="34">
        <v>3</v>
      </c>
      <c r="M203" s="71" t="s">
        <v>422</v>
      </c>
      <c r="N203" s="34">
        <v>3</v>
      </c>
      <c r="O203" s="34"/>
      <c r="P203" s="71" t="s">
        <v>423</v>
      </c>
      <c r="Q203" s="35" t="s">
        <v>348</v>
      </c>
    </row>
    <row r="204" spans="1:17" s="9" customFormat="1" ht="14.45" customHeight="1" x14ac:dyDescent="0.15">
      <c r="A204" s="9">
        <f t="shared" ref="A204:A268" ca="1" si="20">C204*1000+H204</f>
        <v>161</v>
      </c>
      <c r="B204" s="9">
        <f t="shared" ref="B204:B268" si="21">C204*1000+D204</f>
        <v>0</v>
      </c>
      <c r="C204" s="12"/>
      <c r="D204" s="12"/>
      <c r="E204" s="10">
        <f t="shared" ref="E204:E268" ca="1" si="22">RAND()</f>
        <v>0.52186626731860497</v>
      </c>
      <c r="F204" s="10">
        <f t="shared" si="18"/>
        <v>1</v>
      </c>
      <c r="G204" s="10">
        <f t="shared" ca="1" si="19"/>
        <v>0.52186626731860497</v>
      </c>
      <c r="H204" s="10">
        <f t="shared" ca="1" si="17"/>
        <v>161</v>
      </c>
      <c r="I204" s="34" t="s">
        <v>78</v>
      </c>
      <c r="J204" s="34" t="s">
        <v>79</v>
      </c>
      <c r="K204" s="34">
        <v>77</v>
      </c>
      <c r="L204" s="34">
        <v>4</v>
      </c>
      <c r="M204" s="71" t="s">
        <v>424</v>
      </c>
      <c r="N204" s="34">
        <v>4</v>
      </c>
      <c r="O204" s="34"/>
      <c r="P204" s="71" t="s">
        <v>153</v>
      </c>
      <c r="Q204" s="35"/>
    </row>
    <row r="205" spans="1:17" s="9" customFormat="1" ht="14.45" customHeight="1" x14ac:dyDescent="0.15">
      <c r="A205" s="9">
        <f t="shared" ca="1" si="20"/>
        <v>274</v>
      </c>
      <c r="B205" s="9">
        <f t="shared" si="21"/>
        <v>0</v>
      </c>
      <c r="C205" s="12"/>
      <c r="D205" s="12"/>
      <c r="E205" s="10">
        <f t="shared" ca="1" si="22"/>
        <v>0.18963664912217815</v>
      </c>
      <c r="F205" s="10">
        <f t="shared" si="18"/>
        <v>1</v>
      </c>
      <c r="G205" s="10">
        <f t="shared" ca="1" si="19"/>
        <v>0.18963664912217815</v>
      </c>
      <c r="H205" s="10">
        <f t="shared" ref="H205:H268" ca="1" si="23">RANK(G205,G$11:G$344)</f>
        <v>274</v>
      </c>
      <c r="I205" s="34" t="s">
        <v>78</v>
      </c>
      <c r="J205" s="34" t="s">
        <v>79</v>
      </c>
      <c r="K205" s="34">
        <v>77</v>
      </c>
      <c r="L205" s="34">
        <v>5</v>
      </c>
      <c r="M205" s="71" t="s">
        <v>425</v>
      </c>
      <c r="N205" s="34">
        <v>5</v>
      </c>
      <c r="O205" s="34"/>
      <c r="P205" s="71" t="s">
        <v>426</v>
      </c>
      <c r="Q205" s="35"/>
    </row>
    <row r="206" spans="1:17" s="9" customFormat="1" ht="14.45" customHeight="1" x14ac:dyDescent="0.15">
      <c r="A206" s="9">
        <f t="shared" ca="1" si="20"/>
        <v>101</v>
      </c>
      <c r="B206" s="9">
        <f t="shared" si="21"/>
        <v>0</v>
      </c>
      <c r="C206" s="12"/>
      <c r="D206" s="12"/>
      <c r="E206" s="10">
        <f t="shared" ca="1" si="22"/>
        <v>0.70200968100211514</v>
      </c>
      <c r="F206" s="10">
        <f t="shared" si="18"/>
        <v>1</v>
      </c>
      <c r="G206" s="10">
        <f t="shared" ca="1" si="19"/>
        <v>0.70200968100211514</v>
      </c>
      <c r="H206" s="10">
        <f t="shared" ca="1" si="23"/>
        <v>101</v>
      </c>
      <c r="I206" s="34" t="s">
        <v>78</v>
      </c>
      <c r="J206" s="34" t="s">
        <v>79</v>
      </c>
      <c r="K206" s="34">
        <v>77</v>
      </c>
      <c r="L206" s="34">
        <v>6</v>
      </c>
      <c r="M206" s="71" t="s">
        <v>427</v>
      </c>
      <c r="N206" s="34">
        <v>6</v>
      </c>
      <c r="O206" s="34"/>
      <c r="P206" s="71" t="s">
        <v>428</v>
      </c>
      <c r="Q206" s="35"/>
    </row>
    <row r="207" spans="1:17" s="9" customFormat="1" ht="14.45" customHeight="1" x14ac:dyDescent="0.15">
      <c r="A207" s="9">
        <f t="shared" ca="1" si="20"/>
        <v>234</v>
      </c>
      <c r="B207" s="9">
        <f t="shared" si="21"/>
        <v>0</v>
      </c>
      <c r="C207" s="12"/>
      <c r="D207" s="12"/>
      <c r="E207" s="10">
        <f t="shared" ca="1" si="22"/>
        <v>0.29062981969557178</v>
      </c>
      <c r="F207" s="10">
        <f t="shared" si="18"/>
        <v>1</v>
      </c>
      <c r="G207" s="10">
        <f t="shared" ca="1" si="19"/>
        <v>0.29062981969557178</v>
      </c>
      <c r="H207" s="10">
        <f t="shared" ca="1" si="23"/>
        <v>234</v>
      </c>
      <c r="I207" s="34" t="s">
        <v>78</v>
      </c>
      <c r="J207" s="34" t="s">
        <v>79</v>
      </c>
      <c r="K207" s="34">
        <v>77</v>
      </c>
      <c r="L207" s="34">
        <v>7</v>
      </c>
      <c r="M207" s="71" t="s">
        <v>429</v>
      </c>
      <c r="N207" s="34">
        <v>7</v>
      </c>
      <c r="O207" s="34"/>
      <c r="P207" s="71" t="s">
        <v>73</v>
      </c>
      <c r="Q207" s="35"/>
    </row>
    <row r="208" spans="1:17" s="9" customFormat="1" ht="14.45" customHeight="1" x14ac:dyDescent="0.15">
      <c r="A208" s="9">
        <f t="shared" ca="1" si="20"/>
        <v>315</v>
      </c>
      <c r="B208" s="9">
        <f t="shared" si="21"/>
        <v>0</v>
      </c>
      <c r="C208" s="12"/>
      <c r="D208" s="12"/>
      <c r="E208" s="10">
        <f t="shared" ca="1" si="22"/>
        <v>4.4040779519676554E-2</v>
      </c>
      <c r="F208" s="10">
        <f t="shared" si="18"/>
        <v>1</v>
      </c>
      <c r="G208" s="10">
        <f t="shared" ca="1" si="19"/>
        <v>4.4040779519676554E-2</v>
      </c>
      <c r="H208" s="10">
        <f t="shared" ca="1" si="23"/>
        <v>315</v>
      </c>
      <c r="I208" s="34" t="s">
        <v>78</v>
      </c>
      <c r="J208" s="34" t="s">
        <v>79</v>
      </c>
      <c r="K208" s="34">
        <v>77</v>
      </c>
      <c r="L208" s="34">
        <v>8</v>
      </c>
      <c r="M208" s="71" t="s">
        <v>430</v>
      </c>
      <c r="N208" s="34">
        <v>8</v>
      </c>
      <c r="O208" s="34"/>
      <c r="P208" s="71" t="s">
        <v>431</v>
      </c>
      <c r="Q208" s="35"/>
    </row>
    <row r="209" spans="1:17" s="9" customFormat="1" ht="14.45" customHeight="1" x14ac:dyDescent="0.15">
      <c r="A209" s="9">
        <f t="shared" ca="1" si="20"/>
        <v>178</v>
      </c>
      <c r="B209" s="9">
        <f t="shared" si="21"/>
        <v>0</v>
      </c>
      <c r="C209" s="12"/>
      <c r="D209" s="12"/>
      <c r="E209" s="10">
        <f t="shared" ca="1" si="22"/>
        <v>0.47624177406480361</v>
      </c>
      <c r="F209" s="10">
        <f t="shared" si="18"/>
        <v>1</v>
      </c>
      <c r="G209" s="10">
        <f t="shared" ca="1" si="19"/>
        <v>0.47624177406480361</v>
      </c>
      <c r="H209" s="10">
        <f t="shared" ca="1" si="23"/>
        <v>178</v>
      </c>
      <c r="I209" s="34" t="s">
        <v>78</v>
      </c>
      <c r="J209" s="34" t="s">
        <v>79</v>
      </c>
      <c r="K209" s="34">
        <v>77</v>
      </c>
      <c r="L209" s="34">
        <v>9</v>
      </c>
      <c r="M209" s="71" t="s">
        <v>432</v>
      </c>
      <c r="N209" s="34">
        <v>9</v>
      </c>
      <c r="O209" s="34"/>
      <c r="P209" s="71" t="s">
        <v>433</v>
      </c>
      <c r="Q209" s="35"/>
    </row>
    <row r="210" spans="1:17" s="9" customFormat="1" ht="14.45" customHeight="1" x14ac:dyDescent="0.15">
      <c r="A210" s="9">
        <f t="shared" ca="1" si="20"/>
        <v>294</v>
      </c>
      <c r="B210" s="9">
        <f t="shared" si="21"/>
        <v>0</v>
      </c>
      <c r="C210" s="12"/>
      <c r="D210" s="12"/>
      <c r="E210" s="10">
        <f t="shared" ca="1" si="22"/>
        <v>0.12184323852733003</v>
      </c>
      <c r="F210" s="10">
        <f t="shared" si="18"/>
        <v>1</v>
      </c>
      <c r="G210" s="10">
        <f t="shared" ca="1" si="19"/>
        <v>0.12184323852733003</v>
      </c>
      <c r="H210" s="10">
        <f t="shared" ca="1" si="23"/>
        <v>294</v>
      </c>
      <c r="I210" s="34" t="s">
        <v>78</v>
      </c>
      <c r="J210" s="34" t="s">
        <v>79</v>
      </c>
      <c r="K210" s="34">
        <v>77</v>
      </c>
      <c r="L210" s="34">
        <v>10</v>
      </c>
      <c r="M210" s="71" t="s">
        <v>434</v>
      </c>
      <c r="N210" s="34">
        <v>10</v>
      </c>
      <c r="O210" s="34"/>
      <c r="P210" s="71" t="s">
        <v>435</v>
      </c>
      <c r="Q210" s="35"/>
    </row>
    <row r="211" spans="1:17" s="9" customFormat="1" ht="14.45" customHeight="1" x14ac:dyDescent="0.15">
      <c r="A211" s="9">
        <f t="shared" ca="1" si="20"/>
        <v>98</v>
      </c>
      <c r="B211" s="9">
        <f t="shared" si="21"/>
        <v>0</v>
      </c>
      <c r="C211" s="12"/>
      <c r="D211" s="12"/>
      <c r="E211" s="10">
        <f t="shared" ca="1" si="22"/>
        <v>0.71160066047626325</v>
      </c>
      <c r="F211" s="10">
        <f t="shared" si="18"/>
        <v>1</v>
      </c>
      <c r="G211" s="10">
        <f t="shared" ca="1" si="19"/>
        <v>0.71160066047626325</v>
      </c>
      <c r="H211" s="10">
        <f t="shared" ca="1" si="23"/>
        <v>98</v>
      </c>
      <c r="I211" s="34" t="s">
        <v>78</v>
      </c>
      <c r="J211" s="34" t="s">
        <v>79</v>
      </c>
      <c r="K211" s="34">
        <v>77</v>
      </c>
      <c r="L211" s="34">
        <v>11</v>
      </c>
      <c r="M211" s="71" t="s">
        <v>436</v>
      </c>
      <c r="N211" s="34">
        <v>11</v>
      </c>
      <c r="O211" s="34"/>
      <c r="P211" s="71" t="s">
        <v>437</v>
      </c>
      <c r="Q211" s="35"/>
    </row>
    <row r="212" spans="1:17" s="9" customFormat="1" ht="14.45" customHeight="1" x14ac:dyDescent="0.15">
      <c r="A212" s="9">
        <f t="shared" ca="1" si="20"/>
        <v>257</v>
      </c>
      <c r="B212" s="9">
        <f t="shared" si="21"/>
        <v>0</v>
      </c>
      <c r="C212" s="12"/>
      <c r="D212" s="12"/>
      <c r="E212" s="10">
        <f t="shared" ca="1" si="22"/>
        <v>0.24743033016088345</v>
      </c>
      <c r="F212" s="10">
        <f t="shared" si="18"/>
        <v>1</v>
      </c>
      <c r="G212" s="10">
        <f t="shared" ca="1" si="19"/>
        <v>0.24743033016088345</v>
      </c>
      <c r="H212" s="10">
        <f t="shared" ca="1" si="23"/>
        <v>257</v>
      </c>
      <c r="I212" s="34" t="s">
        <v>78</v>
      </c>
      <c r="J212" s="34" t="s">
        <v>79</v>
      </c>
      <c r="K212" s="34">
        <v>77</v>
      </c>
      <c r="L212" s="34">
        <v>12</v>
      </c>
      <c r="M212" s="71" t="s">
        <v>438</v>
      </c>
      <c r="N212" s="34">
        <v>12</v>
      </c>
      <c r="O212" s="34"/>
      <c r="P212" s="71" t="s">
        <v>278</v>
      </c>
      <c r="Q212" s="35"/>
    </row>
    <row r="213" spans="1:17" s="9" customFormat="1" ht="14.45" customHeight="1" x14ac:dyDescent="0.15">
      <c r="A213" s="9">
        <f t="shared" ca="1" si="20"/>
        <v>90</v>
      </c>
      <c r="B213" s="9">
        <f t="shared" si="21"/>
        <v>0</v>
      </c>
      <c r="C213" s="12"/>
      <c r="D213" s="12"/>
      <c r="E213" s="10">
        <f t="shared" ca="1" si="22"/>
        <v>0.7425479609224912</v>
      </c>
      <c r="F213" s="10">
        <f t="shared" si="18"/>
        <v>1</v>
      </c>
      <c r="G213" s="10">
        <f t="shared" ca="1" si="19"/>
        <v>0.7425479609224912</v>
      </c>
      <c r="H213" s="10">
        <f t="shared" ca="1" si="23"/>
        <v>90</v>
      </c>
      <c r="I213" s="34" t="s">
        <v>78</v>
      </c>
      <c r="J213" s="34" t="s">
        <v>79</v>
      </c>
      <c r="K213" s="34">
        <v>77</v>
      </c>
      <c r="L213" s="34">
        <v>13</v>
      </c>
      <c r="M213" s="71" t="s">
        <v>439</v>
      </c>
      <c r="N213" s="34">
        <v>13</v>
      </c>
      <c r="O213" s="34"/>
      <c r="P213" s="71" t="s">
        <v>440</v>
      </c>
      <c r="Q213" s="35"/>
    </row>
    <row r="214" spans="1:17" s="9" customFormat="1" ht="14.45" customHeight="1" x14ac:dyDescent="0.15">
      <c r="A214" s="9">
        <f t="shared" ca="1" si="20"/>
        <v>149</v>
      </c>
      <c r="B214" s="9">
        <f t="shared" si="21"/>
        <v>0</v>
      </c>
      <c r="C214" s="12"/>
      <c r="D214" s="12"/>
      <c r="E214" s="10">
        <f t="shared" ca="1" si="22"/>
        <v>0.55294851759336683</v>
      </c>
      <c r="F214" s="10">
        <f t="shared" si="18"/>
        <v>1</v>
      </c>
      <c r="G214" s="10">
        <f t="shared" ca="1" si="19"/>
        <v>0.55294851759336683</v>
      </c>
      <c r="H214" s="10">
        <f t="shared" ca="1" si="23"/>
        <v>149</v>
      </c>
      <c r="I214" s="34" t="s">
        <v>78</v>
      </c>
      <c r="J214" s="34" t="s">
        <v>79</v>
      </c>
      <c r="K214" s="34">
        <v>77</v>
      </c>
      <c r="L214" s="34">
        <v>14</v>
      </c>
      <c r="M214" s="71" t="s">
        <v>441</v>
      </c>
      <c r="N214" s="34">
        <v>14</v>
      </c>
      <c r="O214" s="34"/>
      <c r="P214" s="71" t="s">
        <v>442</v>
      </c>
      <c r="Q214" s="35"/>
    </row>
    <row r="215" spans="1:17" s="9" customFormat="1" ht="14.45" customHeight="1" x14ac:dyDescent="0.15">
      <c r="A215" s="9">
        <f t="shared" ca="1" si="20"/>
        <v>183</v>
      </c>
      <c r="B215" s="9">
        <f t="shared" si="21"/>
        <v>0</v>
      </c>
      <c r="C215" s="12"/>
      <c r="D215" s="12"/>
      <c r="E215" s="10">
        <f t="shared" ca="1" si="22"/>
        <v>0.46024364506340665</v>
      </c>
      <c r="F215" s="10">
        <f t="shared" si="18"/>
        <v>1</v>
      </c>
      <c r="G215" s="10">
        <f t="shared" ca="1" si="19"/>
        <v>0.46024364506340665</v>
      </c>
      <c r="H215" s="10">
        <f t="shared" ca="1" si="23"/>
        <v>183</v>
      </c>
      <c r="I215" s="34" t="s">
        <v>78</v>
      </c>
      <c r="J215" s="34" t="s">
        <v>79</v>
      </c>
      <c r="K215" s="34">
        <v>77</v>
      </c>
      <c r="L215" s="34">
        <v>15</v>
      </c>
      <c r="M215" s="71" t="s">
        <v>443</v>
      </c>
      <c r="N215" s="34">
        <v>15</v>
      </c>
      <c r="O215" s="34"/>
      <c r="P215" s="71" t="s">
        <v>444</v>
      </c>
      <c r="Q215" s="35"/>
    </row>
    <row r="216" spans="1:17" s="9" customFormat="1" ht="14.45" customHeight="1" x14ac:dyDescent="0.15">
      <c r="A216" s="9">
        <f t="shared" ca="1" si="20"/>
        <v>289</v>
      </c>
      <c r="B216" s="9">
        <f t="shared" si="21"/>
        <v>0</v>
      </c>
      <c r="C216" s="12"/>
      <c r="D216" s="12"/>
      <c r="E216" s="10">
        <f t="shared" ca="1" si="22"/>
        <v>0.14881912449470391</v>
      </c>
      <c r="F216" s="10">
        <f t="shared" si="18"/>
        <v>1</v>
      </c>
      <c r="G216" s="10">
        <f t="shared" ca="1" si="19"/>
        <v>0.14881912449470391</v>
      </c>
      <c r="H216" s="10">
        <f t="shared" ca="1" si="23"/>
        <v>289</v>
      </c>
      <c r="I216" s="34" t="s">
        <v>78</v>
      </c>
      <c r="J216" s="34" t="s">
        <v>79</v>
      </c>
      <c r="K216" s="34">
        <v>77</v>
      </c>
      <c r="L216" s="34">
        <v>16</v>
      </c>
      <c r="M216" s="71" t="s">
        <v>445</v>
      </c>
      <c r="N216" s="34">
        <v>16</v>
      </c>
      <c r="O216" s="34"/>
      <c r="P216" s="71" t="s">
        <v>201</v>
      </c>
      <c r="Q216" s="35"/>
    </row>
    <row r="217" spans="1:17" s="9" customFormat="1" ht="14.45" customHeight="1" x14ac:dyDescent="0.15">
      <c r="A217" s="9">
        <f t="shared" ca="1" si="20"/>
        <v>123</v>
      </c>
      <c r="B217" s="9">
        <f t="shared" si="21"/>
        <v>0</v>
      </c>
      <c r="C217" s="12"/>
      <c r="D217" s="12"/>
      <c r="E217" s="10">
        <f t="shared" ca="1" si="22"/>
        <v>0.64156181083396946</v>
      </c>
      <c r="F217" s="10">
        <f t="shared" si="18"/>
        <v>1</v>
      </c>
      <c r="G217" s="10">
        <f t="shared" ca="1" si="19"/>
        <v>0.64156181083396946</v>
      </c>
      <c r="H217" s="10">
        <f t="shared" ca="1" si="23"/>
        <v>123</v>
      </c>
      <c r="I217" s="34" t="s">
        <v>78</v>
      </c>
      <c r="J217" s="34" t="s">
        <v>79</v>
      </c>
      <c r="K217" s="34">
        <v>77</v>
      </c>
      <c r="L217" s="34">
        <v>17</v>
      </c>
      <c r="M217" s="71" t="s">
        <v>446</v>
      </c>
      <c r="N217" s="34">
        <v>17</v>
      </c>
      <c r="O217" s="34"/>
      <c r="P217" s="71" t="s">
        <v>447</v>
      </c>
      <c r="Q217" s="35"/>
    </row>
    <row r="218" spans="1:17" s="9" customFormat="1" ht="14.45" customHeight="1" x14ac:dyDescent="0.15">
      <c r="A218" s="9">
        <f t="shared" ca="1" si="20"/>
        <v>208</v>
      </c>
      <c r="B218" s="9">
        <f t="shared" si="21"/>
        <v>0</v>
      </c>
      <c r="C218" s="12"/>
      <c r="D218" s="12"/>
      <c r="E218" s="10">
        <f t="shared" ca="1" si="22"/>
        <v>0.38510838345143528</v>
      </c>
      <c r="F218" s="10">
        <f t="shared" si="18"/>
        <v>1</v>
      </c>
      <c r="G218" s="10">
        <f t="shared" ca="1" si="19"/>
        <v>0.38510838345143528</v>
      </c>
      <c r="H218" s="10">
        <f t="shared" ca="1" si="23"/>
        <v>208</v>
      </c>
      <c r="I218" s="34" t="s">
        <v>78</v>
      </c>
      <c r="J218" s="34" t="s">
        <v>79</v>
      </c>
      <c r="K218" s="34">
        <v>77</v>
      </c>
      <c r="L218" s="34">
        <v>18</v>
      </c>
      <c r="M218" s="71" t="s">
        <v>448</v>
      </c>
      <c r="N218" s="34">
        <v>18</v>
      </c>
      <c r="O218" s="34"/>
      <c r="P218" s="71" t="s">
        <v>449</v>
      </c>
      <c r="Q218" s="35"/>
    </row>
    <row r="219" spans="1:17" s="9" customFormat="1" ht="14.45" customHeight="1" x14ac:dyDescent="0.15">
      <c r="A219" s="9">
        <f t="shared" ca="1" si="20"/>
        <v>225</v>
      </c>
      <c r="B219" s="9">
        <f t="shared" si="21"/>
        <v>0</v>
      </c>
      <c r="C219" s="12"/>
      <c r="D219" s="12"/>
      <c r="E219" s="10">
        <f t="shared" ca="1" si="22"/>
        <v>0.32124088585085564</v>
      </c>
      <c r="F219" s="10">
        <f t="shared" si="18"/>
        <v>1</v>
      </c>
      <c r="G219" s="10">
        <f t="shared" ca="1" si="19"/>
        <v>0.32124088585085564</v>
      </c>
      <c r="H219" s="10">
        <f t="shared" ca="1" si="23"/>
        <v>225</v>
      </c>
      <c r="I219" s="34" t="s">
        <v>78</v>
      </c>
      <c r="J219" s="34" t="s">
        <v>79</v>
      </c>
      <c r="K219" s="34">
        <v>77</v>
      </c>
      <c r="L219" s="34">
        <v>19</v>
      </c>
      <c r="M219" s="71" t="s">
        <v>304</v>
      </c>
      <c r="N219" s="34">
        <v>19</v>
      </c>
      <c r="O219" s="34"/>
      <c r="P219" s="71" t="s">
        <v>305</v>
      </c>
      <c r="Q219" s="35" t="s">
        <v>301</v>
      </c>
    </row>
    <row r="220" spans="1:17" s="9" customFormat="1" ht="14.45" customHeight="1" x14ac:dyDescent="0.15">
      <c r="A220" s="9">
        <f t="shared" ca="1" si="20"/>
        <v>306</v>
      </c>
      <c r="B220" s="9">
        <f t="shared" si="21"/>
        <v>0</v>
      </c>
      <c r="C220" s="12"/>
      <c r="D220" s="12"/>
      <c r="E220" s="10">
        <f t="shared" ca="1" si="22"/>
        <v>7.2910851855590209E-2</v>
      </c>
      <c r="F220" s="10">
        <f t="shared" si="18"/>
        <v>1</v>
      </c>
      <c r="G220" s="10">
        <f t="shared" ca="1" si="19"/>
        <v>7.2910851855590209E-2</v>
      </c>
      <c r="H220" s="10">
        <f t="shared" ca="1" si="23"/>
        <v>306</v>
      </c>
      <c r="I220" s="34" t="s">
        <v>78</v>
      </c>
      <c r="J220" s="34" t="s">
        <v>79</v>
      </c>
      <c r="K220" s="34">
        <v>77</v>
      </c>
      <c r="L220" s="34">
        <v>20</v>
      </c>
      <c r="M220" s="71" t="s">
        <v>450</v>
      </c>
      <c r="N220" s="34">
        <v>20</v>
      </c>
      <c r="O220" s="34"/>
      <c r="P220" s="71" t="s">
        <v>451</v>
      </c>
      <c r="Q220" s="35"/>
    </row>
    <row r="221" spans="1:17" s="9" customFormat="1" ht="14.45" customHeight="1" x14ac:dyDescent="0.15">
      <c r="A221" s="9">
        <f t="shared" ca="1" si="20"/>
        <v>92</v>
      </c>
      <c r="B221" s="9">
        <f t="shared" si="21"/>
        <v>0</v>
      </c>
      <c r="C221" s="12"/>
      <c r="D221" s="12"/>
      <c r="E221" s="10">
        <f t="shared" ca="1" si="22"/>
        <v>0.73536440493986299</v>
      </c>
      <c r="F221" s="10">
        <f t="shared" si="18"/>
        <v>1</v>
      </c>
      <c r="G221" s="10">
        <f t="shared" ca="1" si="19"/>
        <v>0.73536440493986299</v>
      </c>
      <c r="H221" s="10">
        <f t="shared" ca="1" si="23"/>
        <v>92</v>
      </c>
      <c r="I221" s="34" t="s">
        <v>78</v>
      </c>
      <c r="J221" s="34" t="s">
        <v>79</v>
      </c>
      <c r="K221" s="34">
        <v>77</v>
      </c>
      <c r="L221" s="34">
        <v>21</v>
      </c>
      <c r="M221" s="71" t="s">
        <v>452</v>
      </c>
      <c r="N221" s="34">
        <v>21</v>
      </c>
      <c r="O221" s="34"/>
      <c r="P221" s="71" t="s">
        <v>453</v>
      </c>
      <c r="Q221" s="35"/>
    </row>
    <row r="222" spans="1:17" s="9" customFormat="1" ht="14.45" customHeight="1" x14ac:dyDescent="0.15">
      <c r="A222" s="9">
        <f t="shared" ca="1" si="20"/>
        <v>262</v>
      </c>
      <c r="B222" s="9">
        <f t="shared" si="21"/>
        <v>0</v>
      </c>
      <c r="C222" s="12"/>
      <c r="D222" s="12"/>
      <c r="E222" s="10">
        <f t="shared" ca="1" si="22"/>
        <v>0.22953587484489957</v>
      </c>
      <c r="F222" s="10">
        <f t="shared" si="18"/>
        <v>1</v>
      </c>
      <c r="G222" s="10">
        <f t="shared" ca="1" si="19"/>
        <v>0.22953587484489957</v>
      </c>
      <c r="H222" s="10">
        <f t="shared" ca="1" si="23"/>
        <v>262</v>
      </c>
      <c r="I222" s="90" t="s">
        <v>78</v>
      </c>
      <c r="J222" s="90" t="s">
        <v>79</v>
      </c>
      <c r="K222" s="107">
        <v>77</v>
      </c>
      <c r="L222" s="107">
        <v>22</v>
      </c>
      <c r="M222" s="91" t="s">
        <v>454</v>
      </c>
      <c r="N222" s="90">
        <v>22</v>
      </c>
      <c r="O222" s="90"/>
      <c r="P222" s="91" t="s">
        <v>455</v>
      </c>
      <c r="Q222" s="85"/>
    </row>
    <row r="223" spans="1:17" s="9" customFormat="1" ht="14.45" customHeight="1" x14ac:dyDescent="0.15">
      <c r="A223" s="9">
        <f t="shared" ca="1" si="20"/>
        <v>260</v>
      </c>
      <c r="B223" s="9">
        <f t="shared" si="21"/>
        <v>0</v>
      </c>
      <c r="C223" s="12"/>
      <c r="D223" s="12"/>
      <c r="E223" s="10">
        <f t="shared" ca="1" si="22"/>
        <v>0.24028998836861637</v>
      </c>
      <c r="F223" s="10">
        <f t="shared" si="18"/>
        <v>1</v>
      </c>
      <c r="G223" s="10">
        <f t="shared" ca="1" si="19"/>
        <v>0.24028998836861637</v>
      </c>
      <c r="H223" s="10">
        <f t="shared" ca="1" si="23"/>
        <v>260</v>
      </c>
      <c r="I223" s="34" t="s">
        <v>78</v>
      </c>
      <c r="J223" s="34" t="s">
        <v>79</v>
      </c>
      <c r="K223" s="34">
        <v>77</v>
      </c>
      <c r="L223" s="34">
        <v>23</v>
      </c>
      <c r="M223" s="71" t="s">
        <v>456</v>
      </c>
      <c r="N223" s="34">
        <v>23</v>
      </c>
      <c r="O223" s="34"/>
      <c r="P223" s="71" t="s">
        <v>457</v>
      </c>
      <c r="Q223" s="35"/>
    </row>
    <row r="224" spans="1:17" s="9" customFormat="1" ht="14.45" customHeight="1" x14ac:dyDescent="0.15">
      <c r="A224" s="9">
        <f t="shared" ca="1" si="20"/>
        <v>113</v>
      </c>
      <c r="B224" s="9">
        <f t="shared" si="21"/>
        <v>0</v>
      </c>
      <c r="C224" s="12"/>
      <c r="D224" s="12"/>
      <c r="E224" s="10">
        <f t="shared" ca="1" si="22"/>
        <v>0.67406851480645658</v>
      </c>
      <c r="F224" s="10">
        <f t="shared" si="18"/>
        <v>1</v>
      </c>
      <c r="G224" s="10">
        <f t="shared" ca="1" si="19"/>
        <v>0.67406851480645658</v>
      </c>
      <c r="H224" s="10">
        <f t="shared" ca="1" si="23"/>
        <v>113</v>
      </c>
      <c r="I224" s="34" t="s">
        <v>78</v>
      </c>
      <c r="J224" s="34" t="s">
        <v>79</v>
      </c>
      <c r="K224" s="34">
        <v>77</v>
      </c>
      <c r="L224" s="34">
        <v>24</v>
      </c>
      <c r="M224" s="71" t="s">
        <v>458</v>
      </c>
      <c r="N224" s="34">
        <v>24</v>
      </c>
      <c r="O224" s="34"/>
      <c r="P224" s="71" t="s">
        <v>459</v>
      </c>
      <c r="Q224" s="35" t="s">
        <v>460</v>
      </c>
    </row>
    <row r="225" spans="1:17" s="9" customFormat="1" ht="14.45" customHeight="1" x14ac:dyDescent="0.15">
      <c r="A225" s="9">
        <f t="shared" ca="1" si="20"/>
        <v>76</v>
      </c>
      <c r="B225" s="9">
        <f t="shared" si="21"/>
        <v>0</v>
      </c>
      <c r="C225" s="12"/>
      <c r="D225" s="12"/>
      <c r="E225" s="10">
        <f t="shared" ca="1" si="22"/>
        <v>0.80750944246084588</v>
      </c>
      <c r="F225" s="10">
        <f t="shared" si="18"/>
        <v>1</v>
      </c>
      <c r="G225" s="10">
        <f t="shared" ca="1" si="19"/>
        <v>0.80750944246084588</v>
      </c>
      <c r="H225" s="10">
        <f t="shared" ca="1" si="23"/>
        <v>76</v>
      </c>
      <c r="I225" s="34" t="s">
        <v>78</v>
      </c>
      <c r="J225" s="34" t="s">
        <v>79</v>
      </c>
      <c r="K225" s="34">
        <v>77</v>
      </c>
      <c r="L225" s="34">
        <v>25</v>
      </c>
      <c r="M225" s="71" t="s">
        <v>461</v>
      </c>
      <c r="N225" s="34">
        <v>25</v>
      </c>
      <c r="O225" s="34"/>
      <c r="P225" s="71" t="s">
        <v>462</v>
      </c>
      <c r="Q225" s="35"/>
    </row>
    <row r="226" spans="1:17" s="9" customFormat="1" ht="14.45" customHeight="1" x14ac:dyDescent="0.15">
      <c r="A226" s="9">
        <f t="shared" ca="1" si="20"/>
        <v>284</v>
      </c>
      <c r="B226" s="9">
        <f t="shared" si="21"/>
        <v>0</v>
      </c>
      <c r="C226" s="12"/>
      <c r="D226" s="12"/>
      <c r="E226" s="10">
        <f t="shared" ca="1" si="22"/>
        <v>0.16372564342259965</v>
      </c>
      <c r="F226" s="10">
        <f t="shared" si="18"/>
        <v>1</v>
      </c>
      <c r="G226" s="10">
        <f t="shared" ca="1" si="19"/>
        <v>0.16372564342259965</v>
      </c>
      <c r="H226" s="10">
        <f t="shared" ca="1" si="23"/>
        <v>284</v>
      </c>
      <c r="I226" s="92"/>
      <c r="J226" s="92"/>
      <c r="K226" s="92"/>
      <c r="L226" s="101" t="s">
        <v>666</v>
      </c>
      <c r="M226" s="99"/>
      <c r="N226" s="92"/>
      <c r="O226" s="92"/>
      <c r="P226" s="99"/>
      <c r="Q226" s="100"/>
    </row>
    <row r="227" spans="1:17" s="9" customFormat="1" ht="14.45" customHeight="1" x14ac:dyDescent="0.15">
      <c r="A227" s="9">
        <f t="shared" ca="1" si="20"/>
        <v>311</v>
      </c>
      <c r="B227" s="9">
        <f t="shared" si="21"/>
        <v>0</v>
      </c>
      <c r="C227" s="12"/>
      <c r="D227" s="12"/>
      <c r="E227" s="10">
        <f t="shared" ca="1" si="22"/>
        <v>6.0126331290478729E-2</v>
      </c>
      <c r="F227" s="10">
        <f t="shared" si="18"/>
        <v>1</v>
      </c>
      <c r="G227" s="10">
        <f t="shared" ca="1" si="19"/>
        <v>6.0126331290478729E-2</v>
      </c>
      <c r="H227" s="10">
        <f t="shared" ca="1" si="23"/>
        <v>311</v>
      </c>
      <c r="I227" s="34" t="s">
        <v>78</v>
      </c>
      <c r="J227" s="34" t="s">
        <v>79</v>
      </c>
      <c r="K227" s="34">
        <v>77</v>
      </c>
      <c r="L227" s="34">
        <v>1</v>
      </c>
      <c r="M227" s="71" t="s">
        <v>463</v>
      </c>
      <c r="N227" s="34">
        <v>1</v>
      </c>
      <c r="O227" s="34"/>
      <c r="P227" s="71" t="s">
        <v>464</v>
      </c>
      <c r="Q227" s="35" t="s">
        <v>53</v>
      </c>
    </row>
    <row r="228" spans="1:17" s="9" customFormat="1" ht="14.45" customHeight="1" x14ac:dyDescent="0.15">
      <c r="A228" s="9">
        <f t="shared" ca="1" si="20"/>
        <v>77</v>
      </c>
      <c r="B228" s="9">
        <f t="shared" si="21"/>
        <v>0</v>
      </c>
      <c r="C228" s="12"/>
      <c r="D228" s="12"/>
      <c r="E228" s="10">
        <f t="shared" ca="1" si="22"/>
        <v>0.79964630997488906</v>
      </c>
      <c r="F228" s="10">
        <f t="shared" si="18"/>
        <v>1</v>
      </c>
      <c r="G228" s="10">
        <f t="shared" ca="1" si="19"/>
        <v>0.79964630997488906</v>
      </c>
      <c r="H228" s="10">
        <f t="shared" ca="1" si="23"/>
        <v>77</v>
      </c>
      <c r="I228" s="34" t="s">
        <v>78</v>
      </c>
      <c r="J228" s="34" t="s">
        <v>79</v>
      </c>
      <c r="K228" s="34">
        <v>77</v>
      </c>
      <c r="L228" s="34">
        <v>2</v>
      </c>
      <c r="M228" s="71" t="s">
        <v>465</v>
      </c>
      <c r="N228" s="34">
        <v>2</v>
      </c>
      <c r="O228" s="34"/>
      <c r="P228" s="71" t="s">
        <v>466</v>
      </c>
      <c r="Q228" s="35" t="s">
        <v>53</v>
      </c>
    </row>
    <row r="229" spans="1:17" s="9" customFormat="1" ht="14.45" customHeight="1" x14ac:dyDescent="0.15">
      <c r="A229" s="9">
        <f t="shared" ca="1" si="20"/>
        <v>36</v>
      </c>
      <c r="B229" s="9">
        <f t="shared" si="21"/>
        <v>0</v>
      </c>
      <c r="C229" s="12"/>
      <c r="D229" s="12"/>
      <c r="E229" s="10">
        <f t="shared" ca="1" si="22"/>
        <v>0.90177047465189508</v>
      </c>
      <c r="F229" s="10">
        <f t="shared" si="18"/>
        <v>1</v>
      </c>
      <c r="G229" s="10">
        <f t="shared" ca="1" si="19"/>
        <v>0.90177047465189508</v>
      </c>
      <c r="H229" s="10">
        <f t="shared" ca="1" si="23"/>
        <v>36</v>
      </c>
      <c r="I229" s="34" t="s">
        <v>78</v>
      </c>
      <c r="J229" s="34" t="s">
        <v>79</v>
      </c>
      <c r="K229" s="34">
        <v>77</v>
      </c>
      <c r="L229" s="34">
        <v>3</v>
      </c>
      <c r="M229" s="71" t="s">
        <v>467</v>
      </c>
      <c r="N229" s="34">
        <v>3</v>
      </c>
      <c r="O229" s="34"/>
      <c r="P229" s="71" t="s">
        <v>468</v>
      </c>
      <c r="Q229" s="35" t="s">
        <v>53</v>
      </c>
    </row>
    <row r="230" spans="1:17" s="9" customFormat="1" ht="14.45" customHeight="1" x14ac:dyDescent="0.15">
      <c r="A230" s="9">
        <f t="shared" ca="1" si="20"/>
        <v>95</v>
      </c>
      <c r="B230" s="9">
        <f t="shared" si="21"/>
        <v>0</v>
      </c>
      <c r="C230" s="12"/>
      <c r="D230" s="12"/>
      <c r="E230" s="10">
        <f t="shared" ca="1" si="22"/>
        <v>0.72280576820276798</v>
      </c>
      <c r="F230" s="10">
        <f t="shared" si="18"/>
        <v>1</v>
      </c>
      <c r="G230" s="10">
        <f t="shared" ca="1" si="19"/>
        <v>0.72280576820276798</v>
      </c>
      <c r="H230" s="10">
        <f t="shared" ca="1" si="23"/>
        <v>95</v>
      </c>
      <c r="I230" s="34" t="s">
        <v>78</v>
      </c>
      <c r="J230" s="34" t="s">
        <v>79</v>
      </c>
      <c r="K230" s="34">
        <v>77</v>
      </c>
      <c r="L230" s="34">
        <v>4</v>
      </c>
      <c r="M230" s="71" t="s">
        <v>469</v>
      </c>
      <c r="N230" s="34">
        <v>4</v>
      </c>
      <c r="O230" s="34"/>
      <c r="P230" s="71" t="s">
        <v>470</v>
      </c>
      <c r="Q230" s="35" t="s">
        <v>51</v>
      </c>
    </row>
    <row r="231" spans="1:17" s="9" customFormat="1" ht="14.45" customHeight="1" x14ac:dyDescent="0.15">
      <c r="A231" s="9">
        <f t="shared" ca="1" si="20"/>
        <v>173</v>
      </c>
      <c r="B231" s="9">
        <f t="shared" si="21"/>
        <v>0</v>
      </c>
      <c r="C231" s="12"/>
      <c r="D231" s="12"/>
      <c r="E231" s="10">
        <f t="shared" ca="1" si="22"/>
        <v>0.48934416861681362</v>
      </c>
      <c r="F231" s="10">
        <f t="shared" si="18"/>
        <v>1</v>
      </c>
      <c r="G231" s="10">
        <f t="shared" ca="1" si="19"/>
        <v>0.48934416861681362</v>
      </c>
      <c r="H231" s="10">
        <f t="shared" ca="1" si="23"/>
        <v>173</v>
      </c>
      <c r="I231" s="34" t="s">
        <v>78</v>
      </c>
      <c r="J231" s="34" t="s">
        <v>79</v>
      </c>
      <c r="K231" s="34">
        <v>77</v>
      </c>
      <c r="L231" s="34">
        <v>5</v>
      </c>
      <c r="M231" s="71" t="s">
        <v>471</v>
      </c>
      <c r="N231" s="34">
        <v>5</v>
      </c>
      <c r="O231" s="34"/>
      <c r="P231" s="71" t="s">
        <v>472</v>
      </c>
      <c r="Q231" s="35" t="s">
        <v>473</v>
      </c>
    </row>
    <row r="232" spans="1:17" s="9" customFormat="1" ht="14.45" customHeight="1" x14ac:dyDescent="0.15">
      <c r="A232" s="9">
        <f t="shared" ca="1" si="20"/>
        <v>191</v>
      </c>
      <c r="B232" s="9">
        <f t="shared" si="21"/>
        <v>0</v>
      </c>
      <c r="C232" s="12"/>
      <c r="D232" s="12"/>
      <c r="E232" s="10">
        <f t="shared" ca="1" si="22"/>
        <v>0.44079267569174008</v>
      </c>
      <c r="F232" s="10">
        <f t="shared" si="18"/>
        <v>1</v>
      </c>
      <c r="G232" s="10">
        <f t="shared" ca="1" si="19"/>
        <v>0.44079267569174008</v>
      </c>
      <c r="H232" s="10">
        <f t="shared" ca="1" si="23"/>
        <v>191</v>
      </c>
      <c r="I232" s="34" t="s">
        <v>78</v>
      </c>
      <c r="J232" s="34" t="s">
        <v>79</v>
      </c>
      <c r="K232" s="34">
        <v>77</v>
      </c>
      <c r="L232" s="34">
        <v>6</v>
      </c>
      <c r="M232" s="71" t="s">
        <v>474</v>
      </c>
      <c r="N232" s="34">
        <v>6</v>
      </c>
      <c r="O232" s="34"/>
      <c r="P232" s="71" t="s">
        <v>475</v>
      </c>
      <c r="Q232" s="35" t="s">
        <v>77</v>
      </c>
    </row>
    <row r="233" spans="1:17" s="9" customFormat="1" ht="14.45" customHeight="1" x14ac:dyDescent="0.15">
      <c r="A233" s="9">
        <f t="shared" ca="1" si="20"/>
        <v>129</v>
      </c>
      <c r="B233" s="9">
        <f t="shared" si="21"/>
        <v>0</v>
      </c>
      <c r="C233" s="12"/>
      <c r="D233" s="12"/>
      <c r="E233" s="10">
        <f t="shared" ca="1" si="22"/>
        <v>0.62300766126400653</v>
      </c>
      <c r="F233" s="10">
        <f t="shared" si="18"/>
        <v>1</v>
      </c>
      <c r="G233" s="10">
        <f t="shared" ca="1" si="19"/>
        <v>0.62300766126400653</v>
      </c>
      <c r="H233" s="10">
        <f t="shared" ca="1" si="23"/>
        <v>129</v>
      </c>
      <c r="I233" s="34" t="s">
        <v>78</v>
      </c>
      <c r="J233" s="34" t="s">
        <v>79</v>
      </c>
      <c r="K233" s="34">
        <v>77</v>
      </c>
      <c r="L233" s="34">
        <v>7</v>
      </c>
      <c r="M233" s="149" t="s">
        <v>678</v>
      </c>
      <c r="N233" s="34">
        <v>7</v>
      </c>
      <c r="O233" s="34"/>
      <c r="P233" s="71" t="s">
        <v>134</v>
      </c>
      <c r="Q233" s="35"/>
    </row>
    <row r="234" spans="1:17" s="9" customFormat="1" ht="14.45" customHeight="1" x14ac:dyDescent="0.15">
      <c r="A234" s="9">
        <f t="shared" ca="1" si="20"/>
        <v>324</v>
      </c>
      <c r="B234" s="9">
        <f t="shared" si="21"/>
        <v>0</v>
      </c>
      <c r="C234" s="12"/>
      <c r="D234" s="12"/>
      <c r="E234" s="10">
        <f t="shared" ca="1" si="22"/>
        <v>8.4837700947447692E-3</v>
      </c>
      <c r="F234" s="10">
        <f t="shared" si="18"/>
        <v>1</v>
      </c>
      <c r="G234" s="10">
        <f t="shared" ca="1" si="19"/>
        <v>8.4837700947447692E-3</v>
      </c>
      <c r="H234" s="10">
        <f t="shared" ca="1" si="23"/>
        <v>324</v>
      </c>
      <c r="I234" s="34" t="s">
        <v>78</v>
      </c>
      <c r="J234" s="34" t="s">
        <v>79</v>
      </c>
      <c r="K234" s="34">
        <v>77</v>
      </c>
      <c r="L234" s="34">
        <v>8</v>
      </c>
      <c r="M234" s="71" t="s">
        <v>476</v>
      </c>
      <c r="N234" s="34">
        <v>8</v>
      </c>
      <c r="O234" s="34"/>
      <c r="P234" s="71" t="s">
        <v>477</v>
      </c>
      <c r="Q234" s="35"/>
    </row>
    <row r="235" spans="1:17" s="9" customFormat="1" ht="14.45" customHeight="1" x14ac:dyDescent="0.15">
      <c r="A235" s="9">
        <f t="shared" ca="1" si="20"/>
        <v>287</v>
      </c>
      <c r="B235" s="9">
        <f t="shared" si="21"/>
        <v>0</v>
      </c>
      <c r="C235" s="12"/>
      <c r="D235" s="12"/>
      <c r="E235" s="10">
        <f t="shared" ca="1" si="22"/>
        <v>0.15437243552055746</v>
      </c>
      <c r="F235" s="10">
        <f t="shared" si="18"/>
        <v>1</v>
      </c>
      <c r="G235" s="10">
        <f t="shared" ca="1" si="19"/>
        <v>0.15437243552055746</v>
      </c>
      <c r="H235" s="10">
        <f t="shared" ca="1" si="23"/>
        <v>287</v>
      </c>
      <c r="I235" s="34" t="s">
        <v>78</v>
      </c>
      <c r="J235" s="34" t="s">
        <v>79</v>
      </c>
      <c r="K235" s="34">
        <v>77</v>
      </c>
      <c r="L235" s="34">
        <v>9</v>
      </c>
      <c r="M235" s="71" t="s">
        <v>478</v>
      </c>
      <c r="N235" s="34">
        <v>9</v>
      </c>
      <c r="O235" s="34"/>
      <c r="P235" s="71" t="s">
        <v>479</v>
      </c>
      <c r="Q235" s="35"/>
    </row>
    <row r="236" spans="1:17" s="9" customFormat="1" ht="14.45" customHeight="1" x14ac:dyDescent="0.15">
      <c r="A236" s="9">
        <f t="shared" ca="1" si="20"/>
        <v>252</v>
      </c>
      <c r="B236" s="9">
        <f t="shared" si="21"/>
        <v>0</v>
      </c>
      <c r="C236" s="12"/>
      <c r="D236" s="12"/>
      <c r="E236" s="10">
        <f t="shared" ca="1" si="22"/>
        <v>0.25377684025490077</v>
      </c>
      <c r="F236" s="10">
        <f t="shared" si="18"/>
        <v>1</v>
      </c>
      <c r="G236" s="10">
        <f t="shared" ca="1" si="19"/>
        <v>0.25377684025490077</v>
      </c>
      <c r="H236" s="10">
        <f t="shared" ca="1" si="23"/>
        <v>252</v>
      </c>
      <c r="I236" s="34" t="s">
        <v>78</v>
      </c>
      <c r="J236" s="34" t="s">
        <v>79</v>
      </c>
      <c r="K236" s="34">
        <v>77</v>
      </c>
      <c r="L236" s="34">
        <v>10</v>
      </c>
      <c r="M236" s="71" t="s">
        <v>480</v>
      </c>
      <c r="N236" s="34">
        <v>10</v>
      </c>
      <c r="O236" s="34"/>
      <c r="P236" s="71" t="s">
        <v>481</v>
      </c>
      <c r="Q236" s="35"/>
    </row>
    <row r="237" spans="1:17" s="9" customFormat="1" ht="14.45" customHeight="1" x14ac:dyDescent="0.15">
      <c r="A237" s="9">
        <f t="shared" ca="1" si="20"/>
        <v>266</v>
      </c>
      <c r="B237" s="9">
        <f t="shared" si="21"/>
        <v>0</v>
      </c>
      <c r="C237" s="12"/>
      <c r="D237" s="12"/>
      <c r="E237" s="10">
        <f t="shared" ca="1" si="22"/>
        <v>0.22008593778424446</v>
      </c>
      <c r="F237" s="10">
        <f t="shared" si="18"/>
        <v>1</v>
      </c>
      <c r="G237" s="10">
        <f t="shared" ca="1" si="19"/>
        <v>0.22008593778424446</v>
      </c>
      <c r="H237" s="10">
        <f t="shared" ca="1" si="23"/>
        <v>266</v>
      </c>
      <c r="I237" s="34" t="s">
        <v>78</v>
      </c>
      <c r="J237" s="34" t="s">
        <v>79</v>
      </c>
      <c r="K237" s="34">
        <v>77</v>
      </c>
      <c r="L237" s="34">
        <v>11</v>
      </c>
      <c r="M237" s="71" t="s">
        <v>482</v>
      </c>
      <c r="N237" s="34">
        <v>11</v>
      </c>
      <c r="O237" s="34"/>
      <c r="P237" s="71" t="s">
        <v>303</v>
      </c>
      <c r="Q237" s="35" t="s">
        <v>301</v>
      </c>
    </row>
    <row r="238" spans="1:17" s="9" customFormat="1" ht="14.45" customHeight="1" x14ac:dyDescent="0.15">
      <c r="A238" s="9">
        <f t="shared" ca="1" si="20"/>
        <v>46</v>
      </c>
      <c r="B238" s="9">
        <f t="shared" si="21"/>
        <v>0</v>
      </c>
      <c r="C238" s="12"/>
      <c r="D238" s="12"/>
      <c r="E238" s="10">
        <f t="shared" ca="1" si="22"/>
        <v>0.87717918947310958</v>
      </c>
      <c r="F238" s="10">
        <f t="shared" si="18"/>
        <v>1</v>
      </c>
      <c r="G238" s="10">
        <f t="shared" ca="1" si="19"/>
        <v>0.87717918947310958</v>
      </c>
      <c r="H238" s="10">
        <f t="shared" ca="1" si="23"/>
        <v>46</v>
      </c>
      <c r="I238" s="34" t="s">
        <v>78</v>
      </c>
      <c r="J238" s="34" t="s">
        <v>79</v>
      </c>
      <c r="K238" s="34">
        <v>77</v>
      </c>
      <c r="L238" s="34">
        <v>12</v>
      </c>
      <c r="M238" s="71" t="s">
        <v>483</v>
      </c>
      <c r="N238" s="34">
        <v>12</v>
      </c>
      <c r="O238" s="34"/>
      <c r="P238" s="71" t="s">
        <v>484</v>
      </c>
      <c r="Q238" s="35"/>
    </row>
    <row r="239" spans="1:17" s="9" customFormat="1" ht="14.45" customHeight="1" x14ac:dyDescent="0.15">
      <c r="A239" s="9">
        <f t="shared" ca="1" si="20"/>
        <v>82</v>
      </c>
      <c r="B239" s="9">
        <f t="shared" si="21"/>
        <v>0</v>
      </c>
      <c r="C239" s="12"/>
      <c r="D239" s="12"/>
      <c r="E239" s="10">
        <f t="shared" ca="1" si="22"/>
        <v>0.79091474938369233</v>
      </c>
      <c r="F239" s="10">
        <f t="shared" si="18"/>
        <v>1</v>
      </c>
      <c r="G239" s="10">
        <f t="shared" ca="1" si="19"/>
        <v>0.79091474938369233</v>
      </c>
      <c r="H239" s="10">
        <f t="shared" ca="1" si="23"/>
        <v>82</v>
      </c>
      <c r="I239" s="34" t="s">
        <v>78</v>
      </c>
      <c r="J239" s="34" t="s">
        <v>79</v>
      </c>
      <c r="K239" s="34">
        <v>78</v>
      </c>
      <c r="L239" s="34">
        <v>13</v>
      </c>
      <c r="M239" s="71" t="s">
        <v>485</v>
      </c>
      <c r="N239" s="34">
        <v>13</v>
      </c>
      <c r="O239" s="34"/>
      <c r="P239" s="71" t="s">
        <v>486</v>
      </c>
      <c r="Q239" s="35" t="s">
        <v>74</v>
      </c>
    </row>
    <row r="240" spans="1:17" s="9" customFormat="1" ht="14.45" customHeight="1" x14ac:dyDescent="0.15">
      <c r="A240" s="9">
        <f t="shared" ca="1" si="20"/>
        <v>179</v>
      </c>
      <c r="B240" s="9">
        <f t="shared" si="21"/>
        <v>0</v>
      </c>
      <c r="C240" s="12"/>
      <c r="D240" s="12"/>
      <c r="E240" s="10">
        <f t="shared" ca="1" si="22"/>
        <v>0.47372633612965542</v>
      </c>
      <c r="F240" s="10">
        <f t="shared" si="18"/>
        <v>1</v>
      </c>
      <c r="G240" s="10">
        <f t="shared" ca="1" si="19"/>
        <v>0.47372633612965542</v>
      </c>
      <c r="H240" s="10">
        <f t="shared" ca="1" si="23"/>
        <v>179</v>
      </c>
      <c r="I240" s="34" t="s">
        <v>78</v>
      </c>
      <c r="J240" s="34" t="s">
        <v>79</v>
      </c>
      <c r="K240" s="34">
        <v>78</v>
      </c>
      <c r="L240" s="34">
        <v>14</v>
      </c>
      <c r="M240" s="71" t="s">
        <v>487</v>
      </c>
      <c r="N240" s="34">
        <v>14</v>
      </c>
      <c r="O240" s="34"/>
      <c r="P240" s="71" t="s">
        <v>488</v>
      </c>
      <c r="Q240" s="35" t="s">
        <v>398</v>
      </c>
    </row>
    <row r="241" spans="1:17" s="9" customFormat="1" ht="14.45" customHeight="1" x14ac:dyDescent="0.15">
      <c r="A241" s="9">
        <f t="shared" ca="1" si="20"/>
        <v>15</v>
      </c>
      <c r="B241" s="9">
        <f t="shared" si="21"/>
        <v>0</v>
      </c>
      <c r="C241" s="12"/>
      <c r="D241" s="12"/>
      <c r="E241" s="10">
        <f t="shared" ca="1" si="22"/>
        <v>0.96718659185582434</v>
      </c>
      <c r="F241" s="10">
        <f t="shared" si="18"/>
        <v>1</v>
      </c>
      <c r="G241" s="10">
        <f t="shared" ca="1" si="19"/>
        <v>0.96718659185582434</v>
      </c>
      <c r="H241" s="10">
        <f t="shared" ca="1" si="23"/>
        <v>15</v>
      </c>
      <c r="I241" s="34" t="s">
        <v>78</v>
      </c>
      <c r="J241" s="34" t="s">
        <v>79</v>
      </c>
      <c r="K241" s="34">
        <v>78</v>
      </c>
      <c r="L241" s="34">
        <v>15</v>
      </c>
      <c r="M241" s="71" t="s">
        <v>489</v>
      </c>
      <c r="N241" s="34">
        <v>15</v>
      </c>
      <c r="O241" s="34"/>
      <c r="P241" s="71" t="s">
        <v>490</v>
      </c>
      <c r="Q241" s="35"/>
    </row>
    <row r="242" spans="1:17" s="9" customFormat="1" ht="14.45" customHeight="1" x14ac:dyDescent="0.15">
      <c r="A242" s="9">
        <f t="shared" ca="1" si="20"/>
        <v>206</v>
      </c>
      <c r="B242" s="9">
        <f t="shared" si="21"/>
        <v>0</v>
      </c>
      <c r="C242" s="12"/>
      <c r="D242" s="12"/>
      <c r="E242" s="10">
        <f t="shared" ca="1" si="22"/>
        <v>0.38767767356445759</v>
      </c>
      <c r="F242" s="10">
        <f t="shared" si="18"/>
        <v>1</v>
      </c>
      <c r="G242" s="10">
        <f t="shared" ca="1" si="19"/>
        <v>0.38767767356445759</v>
      </c>
      <c r="H242" s="10">
        <f t="shared" ca="1" si="23"/>
        <v>206</v>
      </c>
      <c r="I242" s="34" t="s">
        <v>78</v>
      </c>
      <c r="J242" s="34" t="s">
        <v>79</v>
      </c>
      <c r="K242" s="34">
        <v>78</v>
      </c>
      <c r="L242" s="34">
        <v>16</v>
      </c>
      <c r="M242" s="71" t="s">
        <v>491</v>
      </c>
      <c r="N242" s="34">
        <v>16</v>
      </c>
      <c r="O242" s="34"/>
      <c r="P242" s="71" t="s">
        <v>492</v>
      </c>
      <c r="Q242" s="35"/>
    </row>
    <row r="243" spans="1:17" s="9" customFormat="1" ht="14.45" customHeight="1" x14ac:dyDescent="0.15">
      <c r="A243" s="9">
        <f t="shared" ca="1" si="20"/>
        <v>288</v>
      </c>
      <c r="B243" s="9">
        <f t="shared" si="21"/>
        <v>0</v>
      </c>
      <c r="C243" s="12"/>
      <c r="D243" s="12"/>
      <c r="E243" s="10">
        <f t="shared" ca="1" si="22"/>
        <v>0.15260498963659597</v>
      </c>
      <c r="F243" s="10">
        <f t="shared" si="18"/>
        <v>1</v>
      </c>
      <c r="G243" s="10">
        <f t="shared" ca="1" si="19"/>
        <v>0.15260498963659597</v>
      </c>
      <c r="H243" s="10">
        <f t="shared" ca="1" si="23"/>
        <v>288</v>
      </c>
      <c r="I243" s="34" t="s">
        <v>78</v>
      </c>
      <c r="J243" s="34" t="s">
        <v>79</v>
      </c>
      <c r="K243" s="34">
        <v>78</v>
      </c>
      <c r="L243" s="34">
        <v>17</v>
      </c>
      <c r="M243" s="71" t="s">
        <v>493</v>
      </c>
      <c r="N243" s="34">
        <v>17</v>
      </c>
      <c r="O243" s="34"/>
      <c r="P243" s="71" t="s">
        <v>494</v>
      </c>
      <c r="Q243" s="35"/>
    </row>
    <row r="244" spans="1:17" s="9" customFormat="1" ht="14.45" customHeight="1" x14ac:dyDescent="0.15">
      <c r="A244" s="9">
        <f t="shared" ca="1" si="20"/>
        <v>99</v>
      </c>
      <c r="B244" s="9">
        <f t="shared" si="21"/>
        <v>0</v>
      </c>
      <c r="C244" s="12"/>
      <c r="D244" s="12"/>
      <c r="E244" s="10">
        <f t="shared" ca="1" si="22"/>
        <v>0.70801590890153743</v>
      </c>
      <c r="F244" s="10">
        <f t="shared" si="18"/>
        <v>1</v>
      </c>
      <c r="G244" s="10">
        <f t="shared" ca="1" si="19"/>
        <v>0.70801590890153743</v>
      </c>
      <c r="H244" s="10">
        <f t="shared" ca="1" si="23"/>
        <v>99</v>
      </c>
      <c r="I244" s="34" t="s">
        <v>78</v>
      </c>
      <c r="J244" s="34" t="s">
        <v>79</v>
      </c>
      <c r="K244" s="34">
        <v>78</v>
      </c>
      <c r="L244" s="34">
        <v>18</v>
      </c>
      <c r="M244" s="71" t="s">
        <v>495</v>
      </c>
      <c r="N244" s="34">
        <v>18</v>
      </c>
      <c r="O244" s="34"/>
      <c r="P244" s="71" t="s">
        <v>496</v>
      </c>
      <c r="Q244" s="35"/>
    </row>
    <row r="245" spans="1:17" s="9" customFormat="1" ht="14.45" customHeight="1" x14ac:dyDescent="0.15">
      <c r="A245" s="9">
        <f t="shared" ca="1" si="20"/>
        <v>325</v>
      </c>
      <c r="B245" s="9">
        <f t="shared" si="21"/>
        <v>0</v>
      </c>
      <c r="C245" s="12"/>
      <c r="D245" s="12"/>
      <c r="E245" s="10">
        <f t="shared" ca="1" si="22"/>
        <v>7.8199231145945625E-3</v>
      </c>
      <c r="F245" s="10">
        <f t="shared" si="18"/>
        <v>1</v>
      </c>
      <c r="G245" s="10">
        <f t="shared" ca="1" si="19"/>
        <v>7.8199231145945625E-3</v>
      </c>
      <c r="H245" s="10">
        <f t="shared" ca="1" si="23"/>
        <v>325</v>
      </c>
      <c r="I245" s="34" t="s">
        <v>78</v>
      </c>
      <c r="J245" s="34" t="s">
        <v>79</v>
      </c>
      <c r="K245" s="34">
        <v>78</v>
      </c>
      <c r="L245" s="34">
        <v>19</v>
      </c>
      <c r="M245" s="71" t="s">
        <v>497</v>
      </c>
      <c r="N245" s="34">
        <v>19</v>
      </c>
      <c r="O245" s="34"/>
      <c r="P245" s="71" t="s">
        <v>498</v>
      </c>
      <c r="Q245" s="35"/>
    </row>
    <row r="246" spans="1:17" s="9" customFormat="1" ht="14.45" customHeight="1" x14ac:dyDescent="0.15">
      <c r="A246" s="9">
        <f t="shared" ca="1" si="20"/>
        <v>11</v>
      </c>
      <c r="B246" s="9">
        <f t="shared" si="21"/>
        <v>0</v>
      </c>
      <c r="C246" s="12"/>
      <c r="D246" s="12"/>
      <c r="E246" s="10">
        <f t="shared" ca="1" si="22"/>
        <v>0.97446780047553772</v>
      </c>
      <c r="F246" s="10">
        <f t="shared" si="18"/>
        <v>1</v>
      </c>
      <c r="G246" s="10">
        <f t="shared" ca="1" si="19"/>
        <v>0.97446780047553772</v>
      </c>
      <c r="H246" s="10">
        <f t="shared" ca="1" si="23"/>
        <v>11</v>
      </c>
      <c r="I246" s="34" t="s">
        <v>78</v>
      </c>
      <c r="J246" s="34" t="s">
        <v>79</v>
      </c>
      <c r="K246" s="34">
        <v>78</v>
      </c>
      <c r="L246" s="34">
        <v>20</v>
      </c>
      <c r="M246" s="71" t="s">
        <v>499</v>
      </c>
      <c r="N246" s="34">
        <v>20</v>
      </c>
      <c r="O246" s="34"/>
      <c r="P246" s="71" t="s">
        <v>500</v>
      </c>
      <c r="Q246" s="35"/>
    </row>
    <row r="247" spans="1:17" s="9" customFormat="1" ht="14.45" customHeight="1" x14ac:dyDescent="0.15">
      <c r="A247" s="9">
        <f t="shared" ca="1" si="20"/>
        <v>249</v>
      </c>
      <c r="B247" s="9">
        <f t="shared" si="21"/>
        <v>0</v>
      </c>
      <c r="C247" s="12"/>
      <c r="D247" s="12"/>
      <c r="E247" s="10">
        <f t="shared" ca="1" si="22"/>
        <v>0.26153713140417256</v>
      </c>
      <c r="F247" s="10">
        <f t="shared" si="18"/>
        <v>1</v>
      </c>
      <c r="G247" s="10">
        <f t="shared" ca="1" si="19"/>
        <v>0.26153713140417256</v>
      </c>
      <c r="H247" s="10">
        <f t="shared" ca="1" si="23"/>
        <v>249</v>
      </c>
      <c r="I247" s="34" t="s">
        <v>78</v>
      </c>
      <c r="J247" s="34" t="s">
        <v>79</v>
      </c>
      <c r="K247" s="34">
        <v>78</v>
      </c>
      <c r="L247" s="34">
        <v>21</v>
      </c>
      <c r="M247" s="71" t="s">
        <v>501</v>
      </c>
      <c r="N247" s="34">
        <v>21</v>
      </c>
      <c r="O247" s="34"/>
      <c r="P247" s="71" t="s">
        <v>502</v>
      </c>
      <c r="Q247" s="35"/>
    </row>
    <row r="248" spans="1:17" s="9" customFormat="1" ht="14.45" customHeight="1" x14ac:dyDescent="0.15">
      <c r="A248" s="9">
        <f t="shared" ca="1" si="20"/>
        <v>65</v>
      </c>
      <c r="B248" s="9">
        <f t="shared" si="21"/>
        <v>0</v>
      </c>
      <c r="C248" s="12"/>
      <c r="D248" s="12"/>
      <c r="E248" s="10">
        <f t="shared" ca="1" si="22"/>
        <v>0.83324439405300088</v>
      </c>
      <c r="F248" s="10">
        <f t="shared" si="18"/>
        <v>1</v>
      </c>
      <c r="G248" s="10">
        <f t="shared" ca="1" si="19"/>
        <v>0.83324439405300088</v>
      </c>
      <c r="H248" s="10">
        <f t="shared" ca="1" si="23"/>
        <v>65</v>
      </c>
      <c r="I248" s="34" t="s">
        <v>78</v>
      </c>
      <c r="J248" s="34" t="s">
        <v>79</v>
      </c>
      <c r="K248" s="34">
        <v>78</v>
      </c>
      <c r="L248" s="34">
        <v>22</v>
      </c>
      <c r="M248" s="71" t="s">
        <v>503</v>
      </c>
      <c r="N248" s="34">
        <v>22</v>
      </c>
      <c r="O248" s="34"/>
      <c r="P248" s="71" t="s">
        <v>280</v>
      </c>
      <c r="Q248" s="35"/>
    </row>
    <row r="249" spans="1:17" s="9" customFormat="1" ht="14.45" customHeight="1" x14ac:dyDescent="0.15">
      <c r="A249" s="9">
        <f t="shared" ca="1" si="20"/>
        <v>132</v>
      </c>
      <c r="B249" s="9">
        <f t="shared" si="21"/>
        <v>0</v>
      </c>
      <c r="C249" s="12"/>
      <c r="D249" s="12"/>
      <c r="E249" s="10">
        <f t="shared" ca="1" si="22"/>
        <v>0.6147759209299658</v>
      </c>
      <c r="F249" s="10">
        <f t="shared" si="18"/>
        <v>1</v>
      </c>
      <c r="G249" s="10">
        <f t="shared" ca="1" si="19"/>
        <v>0.6147759209299658</v>
      </c>
      <c r="H249" s="10">
        <f t="shared" ca="1" si="23"/>
        <v>132</v>
      </c>
      <c r="I249" s="34" t="s">
        <v>78</v>
      </c>
      <c r="J249" s="34" t="s">
        <v>79</v>
      </c>
      <c r="K249" s="34">
        <v>78</v>
      </c>
      <c r="L249" s="34">
        <v>23</v>
      </c>
      <c r="M249" s="71" t="s">
        <v>504</v>
      </c>
      <c r="N249" s="34">
        <v>23</v>
      </c>
      <c r="O249" s="34"/>
      <c r="P249" s="71" t="s">
        <v>505</v>
      </c>
      <c r="Q249" s="35"/>
    </row>
    <row r="250" spans="1:17" s="9" customFormat="1" ht="14.45" customHeight="1" x14ac:dyDescent="0.15">
      <c r="A250" s="9">
        <f t="shared" ca="1" si="20"/>
        <v>72</v>
      </c>
      <c r="B250" s="9">
        <f t="shared" si="21"/>
        <v>0</v>
      </c>
      <c r="C250" s="12"/>
      <c r="D250" s="12"/>
      <c r="E250" s="10">
        <f t="shared" ca="1" si="22"/>
        <v>0.81260740515673724</v>
      </c>
      <c r="F250" s="10">
        <f t="shared" si="18"/>
        <v>1</v>
      </c>
      <c r="G250" s="10">
        <f t="shared" ca="1" si="19"/>
        <v>0.81260740515673724</v>
      </c>
      <c r="H250" s="10">
        <f t="shared" ca="1" si="23"/>
        <v>72</v>
      </c>
      <c r="I250" s="34" t="s">
        <v>78</v>
      </c>
      <c r="J250" s="34" t="s">
        <v>79</v>
      </c>
      <c r="K250" s="34">
        <v>78</v>
      </c>
      <c r="L250" s="34">
        <v>24</v>
      </c>
      <c r="M250" s="71" t="s">
        <v>506</v>
      </c>
      <c r="N250" s="34">
        <v>24</v>
      </c>
      <c r="O250" s="34"/>
      <c r="P250" s="71" t="s">
        <v>284</v>
      </c>
      <c r="Q250" s="35"/>
    </row>
    <row r="251" spans="1:17" s="9" customFormat="1" ht="14.45" customHeight="1" x14ac:dyDescent="0.15">
      <c r="A251" s="9">
        <f t="shared" ca="1" si="20"/>
        <v>138</v>
      </c>
      <c r="B251" s="9">
        <f t="shared" si="21"/>
        <v>0</v>
      </c>
      <c r="C251" s="12"/>
      <c r="D251" s="12"/>
      <c r="E251" s="10">
        <f t="shared" ca="1" si="22"/>
        <v>0.58579519666724078</v>
      </c>
      <c r="F251" s="10">
        <f t="shared" si="18"/>
        <v>1</v>
      </c>
      <c r="G251" s="10">
        <f t="shared" ca="1" si="19"/>
        <v>0.58579519666724078</v>
      </c>
      <c r="H251" s="10">
        <f t="shared" ca="1" si="23"/>
        <v>138</v>
      </c>
      <c r="I251" s="34" t="s">
        <v>78</v>
      </c>
      <c r="J251" s="34" t="s">
        <v>79</v>
      </c>
      <c r="K251" s="34">
        <v>78</v>
      </c>
      <c r="L251" s="34">
        <v>25</v>
      </c>
      <c r="M251" s="71" t="s">
        <v>507</v>
      </c>
      <c r="N251" s="34">
        <v>25</v>
      </c>
      <c r="O251" s="34"/>
      <c r="P251" s="71" t="s">
        <v>508</v>
      </c>
      <c r="Q251" s="35"/>
    </row>
    <row r="252" spans="1:17" s="9" customFormat="1" ht="14.45" customHeight="1" x14ac:dyDescent="0.15">
      <c r="A252" s="9">
        <f t="shared" ca="1" si="20"/>
        <v>285</v>
      </c>
      <c r="B252" s="9">
        <f t="shared" si="21"/>
        <v>0</v>
      </c>
      <c r="C252" s="12"/>
      <c r="D252" s="12"/>
      <c r="E252" s="10">
        <f t="shared" ca="1" si="22"/>
        <v>0.15604820019129928</v>
      </c>
      <c r="F252" s="10">
        <f t="shared" si="18"/>
        <v>1</v>
      </c>
      <c r="G252" s="10">
        <f t="shared" ca="1" si="19"/>
        <v>0.15604820019129928</v>
      </c>
      <c r="H252" s="10">
        <f t="shared" ca="1" si="23"/>
        <v>285</v>
      </c>
      <c r="I252" s="34" t="s">
        <v>78</v>
      </c>
      <c r="J252" s="34" t="s">
        <v>79</v>
      </c>
      <c r="K252" s="34">
        <v>78</v>
      </c>
      <c r="L252" s="34">
        <v>26</v>
      </c>
      <c r="M252" s="71" t="s">
        <v>509</v>
      </c>
      <c r="N252" s="34">
        <v>26</v>
      </c>
      <c r="O252" s="34"/>
      <c r="P252" s="71" t="s">
        <v>510</v>
      </c>
      <c r="Q252" s="35"/>
    </row>
    <row r="253" spans="1:17" s="9" customFormat="1" ht="14.45" customHeight="1" x14ac:dyDescent="0.15">
      <c r="A253" s="9">
        <f t="shared" ca="1" si="20"/>
        <v>53</v>
      </c>
      <c r="B253" s="9">
        <f t="shared" si="21"/>
        <v>0</v>
      </c>
      <c r="C253" s="12"/>
      <c r="D253" s="12"/>
      <c r="E253" s="10">
        <f t="shared" ca="1" si="22"/>
        <v>0.85239402400834619</v>
      </c>
      <c r="F253" s="10">
        <f t="shared" si="18"/>
        <v>1</v>
      </c>
      <c r="G253" s="10">
        <f t="shared" ca="1" si="19"/>
        <v>0.85239402400834619</v>
      </c>
      <c r="H253" s="10">
        <f t="shared" ca="1" si="23"/>
        <v>53</v>
      </c>
      <c r="I253" s="92"/>
      <c r="J253" s="92"/>
      <c r="K253" s="92"/>
      <c r="L253" s="101" t="s">
        <v>667</v>
      </c>
      <c r="M253" s="99"/>
      <c r="N253" s="92"/>
      <c r="O253" s="92"/>
      <c r="P253" s="99"/>
      <c r="Q253" s="100"/>
    </row>
    <row r="254" spans="1:17" s="9" customFormat="1" ht="14.45" customHeight="1" x14ac:dyDescent="0.15">
      <c r="A254" s="9">
        <f t="shared" ca="1" si="20"/>
        <v>241</v>
      </c>
      <c r="B254" s="9">
        <f t="shared" si="21"/>
        <v>0</v>
      </c>
      <c r="C254" s="12"/>
      <c r="D254" s="12"/>
      <c r="E254" s="10">
        <f t="shared" ca="1" si="22"/>
        <v>0.27529948734085385</v>
      </c>
      <c r="F254" s="10">
        <f t="shared" si="18"/>
        <v>1</v>
      </c>
      <c r="G254" s="10">
        <f t="shared" ca="1" si="19"/>
        <v>0.27529948734085385</v>
      </c>
      <c r="H254" s="10">
        <f t="shared" ca="1" si="23"/>
        <v>241</v>
      </c>
      <c r="I254" s="90" t="s">
        <v>78</v>
      </c>
      <c r="J254" s="90" t="s">
        <v>79</v>
      </c>
      <c r="K254" s="107">
        <v>78</v>
      </c>
      <c r="L254" s="107">
        <v>1</v>
      </c>
      <c r="M254" s="91" t="s">
        <v>511</v>
      </c>
      <c r="N254" s="90">
        <v>1</v>
      </c>
      <c r="O254" s="90"/>
      <c r="P254" s="91" t="s">
        <v>63</v>
      </c>
      <c r="Q254" s="85" t="s">
        <v>473</v>
      </c>
    </row>
    <row r="255" spans="1:17" s="9" customFormat="1" ht="14.45" customHeight="1" x14ac:dyDescent="0.15">
      <c r="A255" s="9">
        <f t="shared" ca="1" si="20"/>
        <v>59</v>
      </c>
      <c r="B255" s="9">
        <f t="shared" si="21"/>
        <v>0</v>
      </c>
      <c r="C255" s="12"/>
      <c r="D255" s="12"/>
      <c r="E255" s="10">
        <f t="shared" ca="1" si="22"/>
        <v>0.84642410876670338</v>
      </c>
      <c r="F255" s="10">
        <f t="shared" si="18"/>
        <v>1</v>
      </c>
      <c r="G255" s="10">
        <f t="shared" ca="1" si="19"/>
        <v>0.84642410876670338</v>
      </c>
      <c r="H255" s="10">
        <f t="shared" ca="1" si="23"/>
        <v>59</v>
      </c>
      <c r="I255" s="34" t="s">
        <v>78</v>
      </c>
      <c r="J255" s="34" t="s">
        <v>79</v>
      </c>
      <c r="K255" s="34">
        <v>78</v>
      </c>
      <c r="L255" s="34">
        <v>2</v>
      </c>
      <c r="M255" s="71" t="s">
        <v>512</v>
      </c>
      <c r="N255" s="34">
        <v>2</v>
      </c>
      <c r="O255" s="34"/>
      <c r="P255" s="71" t="s">
        <v>513</v>
      </c>
      <c r="Q255" s="35" t="s">
        <v>51</v>
      </c>
    </row>
    <row r="256" spans="1:17" s="9" customFormat="1" ht="14.45" customHeight="1" x14ac:dyDescent="0.15">
      <c r="A256" s="9">
        <f t="shared" ca="1" si="20"/>
        <v>47</v>
      </c>
      <c r="B256" s="9">
        <f t="shared" si="21"/>
        <v>0</v>
      </c>
      <c r="C256" s="12"/>
      <c r="D256" s="12"/>
      <c r="E256" s="10">
        <f t="shared" ca="1" si="22"/>
        <v>0.87394473298539788</v>
      </c>
      <c r="F256" s="10">
        <f t="shared" si="18"/>
        <v>1</v>
      </c>
      <c r="G256" s="10">
        <f t="shared" ca="1" si="19"/>
        <v>0.87394473298539788</v>
      </c>
      <c r="H256" s="10">
        <f t="shared" ca="1" si="23"/>
        <v>47</v>
      </c>
      <c r="I256" s="34" t="s">
        <v>78</v>
      </c>
      <c r="J256" s="34" t="s">
        <v>79</v>
      </c>
      <c r="K256" s="34">
        <v>78</v>
      </c>
      <c r="L256" s="34">
        <v>3</v>
      </c>
      <c r="M256" s="71" t="s">
        <v>514</v>
      </c>
      <c r="N256" s="34">
        <v>3</v>
      </c>
      <c r="O256" s="34"/>
      <c r="P256" s="71" t="s">
        <v>515</v>
      </c>
      <c r="Q256" s="35"/>
    </row>
    <row r="257" spans="1:17" s="9" customFormat="1" ht="14.45" customHeight="1" x14ac:dyDescent="0.15">
      <c r="A257" s="9">
        <f t="shared" ca="1" si="20"/>
        <v>177</v>
      </c>
      <c r="B257" s="9">
        <f t="shared" si="21"/>
        <v>0</v>
      </c>
      <c r="C257" s="12"/>
      <c r="D257" s="12"/>
      <c r="E257" s="10">
        <f t="shared" ca="1" si="22"/>
        <v>0.48092448711526503</v>
      </c>
      <c r="F257" s="10">
        <f t="shared" si="18"/>
        <v>1</v>
      </c>
      <c r="G257" s="10">
        <f t="shared" ca="1" si="19"/>
        <v>0.48092448711526503</v>
      </c>
      <c r="H257" s="10">
        <f t="shared" ca="1" si="23"/>
        <v>177</v>
      </c>
      <c r="I257" s="34" t="s">
        <v>78</v>
      </c>
      <c r="J257" s="34" t="s">
        <v>79</v>
      </c>
      <c r="K257" s="34">
        <v>78</v>
      </c>
      <c r="L257" s="34">
        <v>4</v>
      </c>
      <c r="M257" s="71" t="s">
        <v>516</v>
      </c>
      <c r="N257" s="34">
        <v>4</v>
      </c>
      <c r="O257" s="34"/>
      <c r="P257" s="71" t="s">
        <v>517</v>
      </c>
      <c r="Q257" s="35"/>
    </row>
    <row r="258" spans="1:17" s="9" customFormat="1" ht="14.45" customHeight="1" x14ac:dyDescent="0.15">
      <c r="A258" s="9">
        <f t="shared" ca="1" si="20"/>
        <v>268</v>
      </c>
      <c r="B258" s="9">
        <f t="shared" si="21"/>
        <v>0</v>
      </c>
      <c r="C258" s="12"/>
      <c r="D258" s="12"/>
      <c r="E258" s="10">
        <f t="shared" ca="1" si="22"/>
        <v>0.21156912503074465</v>
      </c>
      <c r="F258" s="10">
        <f t="shared" si="18"/>
        <v>1</v>
      </c>
      <c r="G258" s="10">
        <f t="shared" ca="1" si="19"/>
        <v>0.21156912503074465</v>
      </c>
      <c r="H258" s="10">
        <f t="shared" ca="1" si="23"/>
        <v>268</v>
      </c>
      <c r="I258" s="34" t="s">
        <v>78</v>
      </c>
      <c r="J258" s="34" t="s">
        <v>79</v>
      </c>
      <c r="K258" s="34">
        <v>78</v>
      </c>
      <c r="L258" s="34">
        <v>5</v>
      </c>
      <c r="M258" s="71" t="s">
        <v>518</v>
      </c>
      <c r="N258" s="34">
        <v>5</v>
      </c>
      <c r="O258" s="34"/>
      <c r="P258" s="71" t="s">
        <v>519</v>
      </c>
      <c r="Q258" s="35"/>
    </row>
    <row r="259" spans="1:17" s="9" customFormat="1" ht="14.45" customHeight="1" x14ac:dyDescent="0.15">
      <c r="A259" s="9">
        <f t="shared" ca="1" si="20"/>
        <v>290</v>
      </c>
      <c r="B259" s="9">
        <f t="shared" si="21"/>
        <v>0</v>
      </c>
      <c r="C259" s="12"/>
      <c r="D259" s="12"/>
      <c r="E259" s="10">
        <f t="shared" ca="1" si="22"/>
        <v>0.14105886227068709</v>
      </c>
      <c r="F259" s="10">
        <f t="shared" si="18"/>
        <v>1</v>
      </c>
      <c r="G259" s="10">
        <f t="shared" ca="1" si="19"/>
        <v>0.14105886227068709</v>
      </c>
      <c r="H259" s="10">
        <f t="shared" ca="1" si="23"/>
        <v>290</v>
      </c>
      <c r="I259" s="34" t="s">
        <v>78</v>
      </c>
      <c r="J259" s="34" t="s">
        <v>79</v>
      </c>
      <c r="K259" s="34">
        <v>78</v>
      </c>
      <c r="L259" s="34">
        <v>6</v>
      </c>
      <c r="M259" s="71" t="s">
        <v>520</v>
      </c>
      <c r="N259" s="34">
        <v>6</v>
      </c>
      <c r="O259" s="34"/>
      <c r="P259" s="71" t="s">
        <v>521</v>
      </c>
      <c r="Q259" s="35"/>
    </row>
    <row r="260" spans="1:17" s="9" customFormat="1" ht="14.45" customHeight="1" x14ac:dyDescent="0.15">
      <c r="A260" s="9">
        <f t="shared" ca="1" si="20"/>
        <v>25</v>
      </c>
      <c r="B260" s="9">
        <f t="shared" si="21"/>
        <v>0</v>
      </c>
      <c r="C260" s="12"/>
      <c r="D260" s="12"/>
      <c r="E260" s="10">
        <f t="shared" ca="1" si="22"/>
        <v>0.93587937347914174</v>
      </c>
      <c r="F260" s="10">
        <f t="shared" si="18"/>
        <v>1</v>
      </c>
      <c r="G260" s="10">
        <f t="shared" ca="1" si="19"/>
        <v>0.93587937347914174</v>
      </c>
      <c r="H260" s="10">
        <f t="shared" ca="1" si="23"/>
        <v>25</v>
      </c>
      <c r="I260" s="34" t="s">
        <v>78</v>
      </c>
      <c r="J260" s="34" t="s">
        <v>79</v>
      </c>
      <c r="K260" s="34">
        <v>78</v>
      </c>
      <c r="L260" s="34">
        <v>7</v>
      </c>
      <c r="M260" s="71" t="s">
        <v>522</v>
      </c>
      <c r="N260" s="34">
        <v>7</v>
      </c>
      <c r="O260" s="34"/>
      <c r="P260" s="71" t="s">
        <v>523</v>
      </c>
      <c r="Q260" s="35"/>
    </row>
    <row r="261" spans="1:17" s="9" customFormat="1" ht="14.45" customHeight="1" x14ac:dyDescent="0.15">
      <c r="A261" s="9">
        <f t="shared" ca="1" si="20"/>
        <v>144</v>
      </c>
      <c r="B261" s="9">
        <f t="shared" si="21"/>
        <v>0</v>
      </c>
      <c r="C261" s="12"/>
      <c r="D261" s="12"/>
      <c r="E261" s="10">
        <f t="shared" ca="1" si="22"/>
        <v>0.56583535637538807</v>
      </c>
      <c r="F261" s="10">
        <f t="shared" si="18"/>
        <v>1</v>
      </c>
      <c r="G261" s="10">
        <f t="shared" ca="1" si="19"/>
        <v>0.56583535637538807</v>
      </c>
      <c r="H261" s="10">
        <f t="shared" ca="1" si="23"/>
        <v>144</v>
      </c>
      <c r="I261" s="34" t="s">
        <v>78</v>
      </c>
      <c r="J261" s="34" t="s">
        <v>79</v>
      </c>
      <c r="K261" s="34">
        <v>78</v>
      </c>
      <c r="L261" s="34">
        <v>8</v>
      </c>
      <c r="M261" s="71" t="s">
        <v>524</v>
      </c>
      <c r="N261" s="34">
        <v>8</v>
      </c>
      <c r="O261" s="34"/>
      <c r="P261" s="71" t="s">
        <v>525</v>
      </c>
      <c r="Q261" s="35"/>
    </row>
    <row r="262" spans="1:17" s="9" customFormat="1" ht="14.45" customHeight="1" x14ac:dyDescent="0.15">
      <c r="A262" s="9">
        <f t="shared" ca="1" si="20"/>
        <v>140</v>
      </c>
      <c r="B262" s="9">
        <f t="shared" si="21"/>
        <v>0</v>
      </c>
      <c r="C262" s="12"/>
      <c r="D262" s="12"/>
      <c r="E262" s="10">
        <f t="shared" ca="1" si="22"/>
        <v>0.57133667959041057</v>
      </c>
      <c r="F262" s="10">
        <f t="shared" si="18"/>
        <v>1</v>
      </c>
      <c r="G262" s="10">
        <f t="shared" ca="1" si="19"/>
        <v>0.57133667959041057</v>
      </c>
      <c r="H262" s="10">
        <f t="shared" ca="1" si="23"/>
        <v>140</v>
      </c>
      <c r="I262" s="34" t="s">
        <v>78</v>
      </c>
      <c r="J262" s="34" t="s">
        <v>79</v>
      </c>
      <c r="K262" s="34">
        <v>78</v>
      </c>
      <c r="L262" s="34">
        <v>9</v>
      </c>
      <c r="M262" s="71" t="s">
        <v>526</v>
      </c>
      <c r="N262" s="34">
        <v>9</v>
      </c>
      <c r="O262" s="34"/>
      <c r="P262" s="71" t="s">
        <v>527</v>
      </c>
      <c r="Q262" s="35" t="s">
        <v>528</v>
      </c>
    </row>
    <row r="263" spans="1:17" s="9" customFormat="1" ht="14.45" customHeight="1" x14ac:dyDescent="0.15">
      <c r="A263" s="9">
        <f t="shared" ca="1" si="20"/>
        <v>24</v>
      </c>
      <c r="B263" s="9">
        <f t="shared" si="21"/>
        <v>0</v>
      </c>
      <c r="C263" s="12"/>
      <c r="D263" s="12"/>
      <c r="E263" s="10">
        <f t="shared" ca="1" si="22"/>
        <v>0.94095568004860453</v>
      </c>
      <c r="F263" s="10">
        <f t="shared" si="18"/>
        <v>1</v>
      </c>
      <c r="G263" s="10">
        <f t="shared" ca="1" si="19"/>
        <v>0.94095568004860453</v>
      </c>
      <c r="H263" s="10">
        <f t="shared" ca="1" si="23"/>
        <v>24</v>
      </c>
      <c r="I263" s="34" t="s">
        <v>78</v>
      </c>
      <c r="J263" s="34" t="s">
        <v>79</v>
      </c>
      <c r="K263" s="34">
        <v>78</v>
      </c>
      <c r="L263" s="34">
        <v>10</v>
      </c>
      <c r="M263" s="71" t="s">
        <v>529</v>
      </c>
      <c r="N263" s="34">
        <v>10</v>
      </c>
      <c r="O263" s="34"/>
      <c r="P263" s="71" t="s">
        <v>530</v>
      </c>
      <c r="Q263" s="35"/>
    </row>
    <row r="264" spans="1:17" s="9" customFormat="1" ht="14.45" customHeight="1" x14ac:dyDescent="0.15">
      <c r="A264" s="9">
        <f t="shared" ca="1" si="20"/>
        <v>255</v>
      </c>
      <c r="B264" s="9">
        <f t="shared" si="21"/>
        <v>0</v>
      </c>
      <c r="C264" s="12"/>
      <c r="D264" s="12"/>
      <c r="E264" s="78">
        <f t="shared" ca="1" si="22"/>
        <v>0.24995100782377433</v>
      </c>
      <c r="F264" s="10">
        <f t="shared" si="18"/>
        <v>1</v>
      </c>
      <c r="G264" s="10">
        <f t="shared" ca="1" si="19"/>
        <v>0.24995100782377433</v>
      </c>
      <c r="H264" s="10">
        <f t="shared" ca="1" si="23"/>
        <v>255</v>
      </c>
      <c r="I264" s="34" t="s">
        <v>78</v>
      </c>
      <c r="J264" s="34" t="s">
        <v>79</v>
      </c>
      <c r="K264" s="34">
        <v>78</v>
      </c>
      <c r="L264" s="34">
        <v>11</v>
      </c>
      <c r="M264" s="71" t="s">
        <v>531</v>
      </c>
      <c r="N264" s="34">
        <v>11</v>
      </c>
      <c r="O264" s="34"/>
      <c r="P264" s="71" t="s">
        <v>342</v>
      </c>
      <c r="Q264" s="35"/>
    </row>
    <row r="265" spans="1:17" s="9" customFormat="1" ht="14.45" customHeight="1" x14ac:dyDescent="0.15">
      <c r="A265" s="9">
        <f t="shared" ca="1" si="20"/>
        <v>323</v>
      </c>
      <c r="B265" s="9">
        <f t="shared" si="21"/>
        <v>0</v>
      </c>
      <c r="C265" s="12"/>
      <c r="D265" s="12"/>
      <c r="E265" s="78">
        <f t="shared" ca="1" si="22"/>
        <v>8.8615060929951861E-3</v>
      </c>
      <c r="F265" s="10">
        <f t="shared" si="18"/>
        <v>1</v>
      </c>
      <c r="G265" s="10">
        <f t="shared" ca="1" si="19"/>
        <v>8.8615060929951861E-3</v>
      </c>
      <c r="H265" s="10">
        <f t="shared" ca="1" si="23"/>
        <v>323</v>
      </c>
      <c r="I265" s="34" t="s">
        <v>78</v>
      </c>
      <c r="J265" s="34" t="s">
        <v>79</v>
      </c>
      <c r="K265" s="34">
        <v>78</v>
      </c>
      <c r="L265" s="34">
        <v>12</v>
      </c>
      <c r="M265" s="71" t="s">
        <v>532</v>
      </c>
      <c r="N265" s="34">
        <v>12</v>
      </c>
      <c r="O265" s="34"/>
      <c r="P265" s="71" t="s">
        <v>533</v>
      </c>
      <c r="Q265" s="35"/>
    </row>
    <row r="266" spans="1:17" s="9" customFormat="1" ht="14.45" customHeight="1" x14ac:dyDescent="0.15">
      <c r="A266" s="9">
        <f t="shared" ca="1" si="20"/>
        <v>88</v>
      </c>
      <c r="B266" s="9">
        <f t="shared" si="21"/>
        <v>0</v>
      </c>
      <c r="C266" s="12"/>
      <c r="D266" s="12"/>
      <c r="E266" s="78">
        <f t="shared" ca="1" si="22"/>
        <v>0.76435228882596895</v>
      </c>
      <c r="F266" s="10">
        <f t="shared" si="18"/>
        <v>1</v>
      </c>
      <c r="G266" s="10">
        <f t="shared" ca="1" si="19"/>
        <v>0.76435228882596895</v>
      </c>
      <c r="H266" s="10">
        <f t="shared" ca="1" si="23"/>
        <v>88</v>
      </c>
      <c r="I266" s="34" t="s">
        <v>78</v>
      </c>
      <c r="J266" s="34" t="s">
        <v>79</v>
      </c>
      <c r="K266" s="34">
        <v>78</v>
      </c>
      <c r="L266" s="34">
        <v>13</v>
      </c>
      <c r="M266" s="71" t="s">
        <v>534</v>
      </c>
      <c r="N266" s="34">
        <v>13</v>
      </c>
      <c r="O266" s="34"/>
      <c r="P266" s="71" t="s">
        <v>535</v>
      </c>
      <c r="Q266" s="35"/>
    </row>
    <row r="267" spans="1:17" s="9" customFormat="1" ht="13.5" customHeight="1" x14ac:dyDescent="0.15">
      <c r="A267" s="9">
        <f t="shared" ca="1" si="20"/>
        <v>133</v>
      </c>
      <c r="B267" s="9">
        <f t="shared" si="21"/>
        <v>0</v>
      </c>
      <c r="C267" s="12"/>
      <c r="D267" s="12"/>
      <c r="E267" s="78">
        <f t="shared" ca="1" si="22"/>
        <v>0.60522130109278927</v>
      </c>
      <c r="F267" s="10">
        <f t="shared" ref="F267" si="24">IF($C$8=C267,1,0)</f>
        <v>1</v>
      </c>
      <c r="G267" s="10">
        <f t="shared" ref="G267" ca="1" si="25">E267*F267</f>
        <v>0.60522130109278927</v>
      </c>
      <c r="H267" s="10">
        <f t="shared" ca="1" si="23"/>
        <v>133</v>
      </c>
      <c r="I267" s="34" t="s">
        <v>78</v>
      </c>
      <c r="J267" s="34" t="s">
        <v>79</v>
      </c>
      <c r="K267" s="34">
        <v>78</v>
      </c>
      <c r="L267" s="34">
        <v>14</v>
      </c>
      <c r="M267" s="71" t="s">
        <v>536</v>
      </c>
      <c r="N267" s="34">
        <v>14</v>
      </c>
      <c r="O267" s="34"/>
      <c r="P267" s="71" t="s">
        <v>537</v>
      </c>
      <c r="Q267" s="35"/>
    </row>
    <row r="268" spans="1:17" ht="15" customHeight="1" x14ac:dyDescent="0.15">
      <c r="A268" s="9">
        <f t="shared" ca="1" si="20"/>
        <v>245</v>
      </c>
      <c r="B268" s="9">
        <f t="shared" si="21"/>
        <v>0</v>
      </c>
      <c r="C268" s="12"/>
      <c r="D268" s="12"/>
      <c r="E268" s="78">
        <f t="shared" ca="1" si="22"/>
        <v>0.26989437743358347</v>
      </c>
      <c r="F268" s="10">
        <f t="shared" si="18"/>
        <v>1</v>
      </c>
      <c r="G268" s="10">
        <f t="shared" ca="1" si="19"/>
        <v>0.26989437743358347</v>
      </c>
      <c r="H268" s="10">
        <f t="shared" ca="1" si="23"/>
        <v>245</v>
      </c>
      <c r="I268" s="34" t="s">
        <v>78</v>
      </c>
      <c r="J268" s="34" t="s">
        <v>79</v>
      </c>
      <c r="K268" s="34">
        <v>78</v>
      </c>
      <c r="L268" s="34">
        <v>15</v>
      </c>
      <c r="M268" s="71" t="s">
        <v>538</v>
      </c>
      <c r="N268" s="34">
        <v>15</v>
      </c>
      <c r="O268" s="34"/>
      <c r="P268" s="71" t="s">
        <v>428</v>
      </c>
      <c r="Q268" s="35"/>
    </row>
    <row r="269" spans="1:17" ht="15" customHeight="1" x14ac:dyDescent="0.15">
      <c r="A269" s="9">
        <f t="shared" ref="A269:A332" ca="1" si="26">C269*1000+H269</f>
        <v>240</v>
      </c>
      <c r="B269" s="9">
        <f t="shared" ref="B269:B332" si="27">C269*1000+D269</f>
        <v>0</v>
      </c>
      <c r="C269" s="12"/>
      <c r="D269" s="12"/>
      <c r="E269" s="78">
        <f t="shared" ref="E269:E332" ca="1" si="28">RAND()</f>
        <v>0.27530289619683679</v>
      </c>
      <c r="F269" s="10">
        <f t="shared" ref="F269:F328" si="29">IF($C$8=C269,1,0)</f>
        <v>1</v>
      </c>
      <c r="G269" s="10">
        <f t="shared" ref="G269:G328" ca="1" si="30">E269*F269</f>
        <v>0.27530289619683679</v>
      </c>
      <c r="H269" s="10">
        <f t="shared" ref="H269:H332" ca="1" si="31">RANK(G269,G$11:G$344)</f>
        <v>240</v>
      </c>
      <c r="I269" s="34" t="s">
        <v>78</v>
      </c>
      <c r="J269" s="34" t="s">
        <v>79</v>
      </c>
      <c r="K269" s="34">
        <v>78</v>
      </c>
      <c r="L269" s="34">
        <v>16</v>
      </c>
      <c r="M269" s="71" t="s">
        <v>539</v>
      </c>
      <c r="N269" s="34">
        <v>16</v>
      </c>
      <c r="O269" s="34"/>
      <c r="P269" s="71" t="s">
        <v>442</v>
      </c>
      <c r="Q269" s="35"/>
    </row>
    <row r="270" spans="1:17" ht="15" customHeight="1" x14ac:dyDescent="0.15">
      <c r="A270" s="9">
        <f t="shared" ca="1" si="26"/>
        <v>2</v>
      </c>
      <c r="B270" s="9">
        <f t="shared" si="27"/>
        <v>0</v>
      </c>
      <c r="C270" s="12"/>
      <c r="D270" s="12"/>
      <c r="E270" s="78">
        <f t="shared" ca="1" si="28"/>
        <v>0.99574359268697388</v>
      </c>
      <c r="F270" s="10">
        <f t="shared" si="29"/>
        <v>1</v>
      </c>
      <c r="G270" s="10">
        <f t="shared" ca="1" si="30"/>
        <v>0.99574359268697388</v>
      </c>
      <c r="H270" s="10">
        <f t="shared" ca="1" si="31"/>
        <v>2</v>
      </c>
      <c r="I270" s="34" t="s">
        <v>78</v>
      </c>
      <c r="J270" s="34" t="s">
        <v>79</v>
      </c>
      <c r="K270" s="34">
        <v>78</v>
      </c>
      <c r="L270" s="34">
        <v>17</v>
      </c>
      <c r="M270" s="71" t="s">
        <v>540</v>
      </c>
      <c r="N270" s="34">
        <v>17</v>
      </c>
      <c r="O270" s="34"/>
      <c r="P270" s="71" t="s">
        <v>300</v>
      </c>
      <c r="Q270" s="35" t="s">
        <v>301</v>
      </c>
    </row>
    <row r="271" spans="1:17" ht="15" customHeight="1" x14ac:dyDescent="0.15">
      <c r="A271" s="9">
        <f t="shared" ca="1" si="26"/>
        <v>307</v>
      </c>
      <c r="B271" s="9">
        <f t="shared" si="27"/>
        <v>0</v>
      </c>
      <c r="C271" s="12"/>
      <c r="D271" s="12"/>
      <c r="E271" s="78">
        <f t="shared" ca="1" si="28"/>
        <v>6.9779056431507613E-2</v>
      </c>
      <c r="F271" s="10">
        <f t="shared" si="29"/>
        <v>1</v>
      </c>
      <c r="G271" s="10">
        <f t="shared" ca="1" si="30"/>
        <v>6.9779056431507613E-2</v>
      </c>
      <c r="H271" s="10">
        <f t="shared" ca="1" si="31"/>
        <v>307</v>
      </c>
      <c r="I271" s="34" t="s">
        <v>78</v>
      </c>
      <c r="J271" s="34" t="s">
        <v>79</v>
      </c>
      <c r="K271" s="34">
        <v>78</v>
      </c>
      <c r="L271" s="34">
        <v>18</v>
      </c>
      <c r="M271" s="71" t="s">
        <v>541</v>
      </c>
      <c r="N271" s="34">
        <v>18</v>
      </c>
      <c r="O271" s="34"/>
      <c r="P271" s="71" t="s">
        <v>542</v>
      </c>
      <c r="Q271" s="35" t="s">
        <v>398</v>
      </c>
    </row>
    <row r="272" spans="1:17" ht="15" customHeight="1" x14ac:dyDescent="0.15">
      <c r="A272" s="9">
        <f t="shared" ca="1" si="26"/>
        <v>29</v>
      </c>
      <c r="B272" s="9">
        <f t="shared" si="27"/>
        <v>0</v>
      </c>
      <c r="C272" s="12"/>
      <c r="D272" s="12"/>
      <c r="E272" s="78">
        <f t="shared" ca="1" si="28"/>
        <v>0.92326628505650887</v>
      </c>
      <c r="F272" s="10">
        <f t="shared" si="29"/>
        <v>1</v>
      </c>
      <c r="G272" s="10">
        <f t="shared" ca="1" si="30"/>
        <v>0.92326628505650887</v>
      </c>
      <c r="H272" s="10">
        <f t="shared" ca="1" si="31"/>
        <v>29</v>
      </c>
      <c r="I272" s="34" t="s">
        <v>78</v>
      </c>
      <c r="J272" s="34" t="s">
        <v>79</v>
      </c>
      <c r="K272" s="34">
        <v>78</v>
      </c>
      <c r="L272" s="34">
        <v>19</v>
      </c>
      <c r="M272" s="71" t="s">
        <v>543</v>
      </c>
      <c r="N272" s="34">
        <v>19</v>
      </c>
      <c r="O272" s="34"/>
      <c r="P272" s="71" t="s">
        <v>544</v>
      </c>
      <c r="Q272" s="35"/>
    </row>
    <row r="273" spans="1:17" ht="15" customHeight="1" x14ac:dyDescent="0.15">
      <c r="A273" s="9">
        <f t="shared" ca="1" si="26"/>
        <v>200</v>
      </c>
      <c r="B273" s="9">
        <f t="shared" si="27"/>
        <v>0</v>
      </c>
      <c r="C273" s="12"/>
      <c r="D273" s="12"/>
      <c r="E273" s="78">
        <f t="shared" ca="1" si="28"/>
        <v>0.41536694020798348</v>
      </c>
      <c r="F273" s="10">
        <f t="shared" si="29"/>
        <v>1</v>
      </c>
      <c r="G273" s="10">
        <f t="shared" ca="1" si="30"/>
        <v>0.41536694020798348</v>
      </c>
      <c r="H273" s="10">
        <f t="shared" ca="1" si="31"/>
        <v>200</v>
      </c>
      <c r="I273" s="34" t="s">
        <v>78</v>
      </c>
      <c r="J273" s="34" t="s">
        <v>79</v>
      </c>
      <c r="K273" s="34">
        <v>78</v>
      </c>
      <c r="L273" s="34">
        <v>20</v>
      </c>
      <c r="M273" s="71" t="s">
        <v>545</v>
      </c>
      <c r="N273" s="34">
        <v>20</v>
      </c>
      <c r="O273" s="34"/>
      <c r="P273" s="71" t="s">
        <v>546</v>
      </c>
      <c r="Q273" s="35"/>
    </row>
    <row r="274" spans="1:17" ht="15" customHeight="1" x14ac:dyDescent="0.15">
      <c r="A274" s="9">
        <f t="shared" ca="1" si="26"/>
        <v>318</v>
      </c>
      <c r="B274" s="9">
        <f t="shared" si="27"/>
        <v>0</v>
      </c>
      <c r="C274" s="12"/>
      <c r="D274" s="12"/>
      <c r="E274" s="78">
        <f t="shared" ca="1" si="28"/>
        <v>3.632250225855449E-2</v>
      </c>
      <c r="F274" s="10">
        <f t="shared" si="29"/>
        <v>1</v>
      </c>
      <c r="G274" s="10">
        <f t="shared" ca="1" si="30"/>
        <v>3.632250225855449E-2</v>
      </c>
      <c r="H274" s="10">
        <f t="shared" ca="1" si="31"/>
        <v>318</v>
      </c>
      <c r="I274" s="34" t="s">
        <v>78</v>
      </c>
      <c r="J274" s="34" t="s">
        <v>79</v>
      </c>
      <c r="K274" s="34">
        <v>78</v>
      </c>
      <c r="L274" s="34">
        <v>21</v>
      </c>
      <c r="M274" s="71" t="s">
        <v>547</v>
      </c>
      <c r="N274" s="34">
        <v>21</v>
      </c>
      <c r="O274" s="34"/>
      <c r="P274" s="71" t="s">
        <v>548</v>
      </c>
      <c r="Q274" s="35" t="s">
        <v>398</v>
      </c>
    </row>
    <row r="275" spans="1:17" ht="15" customHeight="1" x14ac:dyDescent="0.15">
      <c r="A275" s="9">
        <f t="shared" ca="1" si="26"/>
        <v>6</v>
      </c>
      <c r="B275" s="9">
        <f t="shared" si="27"/>
        <v>0</v>
      </c>
      <c r="C275" s="12"/>
      <c r="D275" s="12"/>
      <c r="E275" s="78">
        <f t="shared" ca="1" si="28"/>
        <v>0.98678248693182402</v>
      </c>
      <c r="F275" s="10">
        <f t="shared" si="29"/>
        <v>1</v>
      </c>
      <c r="G275" s="10">
        <f t="shared" ca="1" si="30"/>
        <v>0.98678248693182402</v>
      </c>
      <c r="H275" s="10">
        <f t="shared" ca="1" si="31"/>
        <v>6</v>
      </c>
      <c r="I275" s="34" t="s">
        <v>78</v>
      </c>
      <c r="J275" s="34" t="s">
        <v>79</v>
      </c>
      <c r="K275" s="34">
        <v>78</v>
      </c>
      <c r="L275" s="34">
        <v>22</v>
      </c>
      <c r="M275" s="71" t="s">
        <v>549</v>
      </c>
      <c r="N275" s="34">
        <v>22</v>
      </c>
      <c r="O275" s="34"/>
      <c r="P275" s="71" t="s">
        <v>278</v>
      </c>
      <c r="Q275" s="35"/>
    </row>
    <row r="276" spans="1:17" ht="15" customHeight="1" x14ac:dyDescent="0.15">
      <c r="A276" s="9">
        <f t="shared" ca="1" si="26"/>
        <v>114</v>
      </c>
      <c r="B276" s="9">
        <f t="shared" si="27"/>
        <v>0</v>
      </c>
      <c r="C276" s="12"/>
      <c r="D276" s="12"/>
      <c r="E276" s="78">
        <f t="shared" ca="1" si="28"/>
        <v>0.67276094750833404</v>
      </c>
      <c r="F276" s="10">
        <f t="shared" si="29"/>
        <v>1</v>
      </c>
      <c r="G276" s="10">
        <f t="shared" ca="1" si="30"/>
        <v>0.67276094750833404</v>
      </c>
      <c r="H276" s="10">
        <f t="shared" ca="1" si="31"/>
        <v>114</v>
      </c>
      <c r="I276" s="34" t="s">
        <v>78</v>
      </c>
      <c r="J276" s="34" t="s">
        <v>79</v>
      </c>
      <c r="K276" s="34">
        <v>78</v>
      </c>
      <c r="L276" s="34">
        <v>23</v>
      </c>
      <c r="M276" s="71" t="s">
        <v>550</v>
      </c>
      <c r="N276" s="34">
        <v>23</v>
      </c>
      <c r="O276" s="34"/>
      <c r="P276" s="71" t="s">
        <v>551</v>
      </c>
      <c r="Q276" s="35"/>
    </row>
    <row r="277" spans="1:17" ht="15" customHeight="1" x14ac:dyDescent="0.15">
      <c r="A277" s="9">
        <f t="shared" ca="1" si="26"/>
        <v>253</v>
      </c>
      <c r="B277" s="9">
        <f t="shared" si="27"/>
        <v>0</v>
      </c>
      <c r="C277" s="12"/>
      <c r="D277" s="12"/>
      <c r="E277" s="78">
        <f t="shared" ca="1" si="28"/>
        <v>0.25375927945162724</v>
      </c>
      <c r="F277" s="10">
        <f t="shared" si="29"/>
        <v>1</v>
      </c>
      <c r="G277" s="10">
        <f t="shared" ca="1" si="30"/>
        <v>0.25375927945162724</v>
      </c>
      <c r="H277" s="10">
        <f t="shared" ca="1" si="31"/>
        <v>253</v>
      </c>
      <c r="I277" s="92"/>
      <c r="J277" s="92"/>
      <c r="K277" s="92"/>
      <c r="L277" s="101" t="s">
        <v>668</v>
      </c>
      <c r="M277" s="99"/>
      <c r="N277" s="92"/>
      <c r="O277" s="92"/>
      <c r="P277" s="99"/>
      <c r="Q277" s="100"/>
    </row>
    <row r="278" spans="1:17" ht="15" customHeight="1" x14ac:dyDescent="0.15">
      <c r="A278" s="9">
        <f t="shared" ca="1" si="26"/>
        <v>168</v>
      </c>
      <c r="B278" s="9">
        <f t="shared" si="27"/>
        <v>0</v>
      </c>
      <c r="C278" s="12"/>
      <c r="D278" s="12"/>
      <c r="E278" s="78">
        <f t="shared" ca="1" si="28"/>
        <v>0.50118895620180093</v>
      </c>
      <c r="F278" s="10">
        <f t="shared" si="29"/>
        <v>1</v>
      </c>
      <c r="G278" s="10">
        <f t="shared" ca="1" si="30"/>
        <v>0.50118895620180093</v>
      </c>
      <c r="H278" s="10">
        <f t="shared" ca="1" si="31"/>
        <v>168</v>
      </c>
      <c r="I278" s="34" t="s">
        <v>78</v>
      </c>
      <c r="J278" s="34" t="s">
        <v>79</v>
      </c>
      <c r="K278" s="34">
        <v>79</v>
      </c>
      <c r="L278" s="34">
        <v>1</v>
      </c>
      <c r="M278" s="71" t="s">
        <v>552</v>
      </c>
      <c r="N278" s="34">
        <v>1</v>
      </c>
      <c r="O278" s="34"/>
      <c r="P278" s="71" t="s">
        <v>553</v>
      </c>
      <c r="Q278" s="35" t="s">
        <v>53</v>
      </c>
    </row>
    <row r="279" spans="1:17" ht="15" customHeight="1" x14ac:dyDescent="0.15">
      <c r="A279" s="9">
        <f t="shared" ca="1" si="26"/>
        <v>128</v>
      </c>
      <c r="B279" s="9">
        <f t="shared" si="27"/>
        <v>0</v>
      </c>
      <c r="C279" s="12"/>
      <c r="D279" s="12"/>
      <c r="E279" s="78">
        <f t="shared" ca="1" si="28"/>
        <v>0.6233192212294002</v>
      </c>
      <c r="F279" s="10">
        <f t="shared" si="29"/>
        <v>1</v>
      </c>
      <c r="G279" s="10">
        <f t="shared" ca="1" si="30"/>
        <v>0.6233192212294002</v>
      </c>
      <c r="H279" s="10">
        <f t="shared" ca="1" si="31"/>
        <v>128</v>
      </c>
      <c r="I279" s="34" t="s">
        <v>78</v>
      </c>
      <c r="J279" s="34" t="s">
        <v>79</v>
      </c>
      <c r="K279" s="34">
        <v>79</v>
      </c>
      <c r="L279" s="34">
        <v>2</v>
      </c>
      <c r="M279" s="71" t="s">
        <v>554</v>
      </c>
      <c r="N279" s="34">
        <v>2</v>
      </c>
      <c r="O279" s="34"/>
      <c r="P279" s="71" t="s">
        <v>555</v>
      </c>
      <c r="Q279" s="35" t="s">
        <v>147</v>
      </c>
    </row>
    <row r="280" spans="1:17" ht="15" customHeight="1" x14ac:dyDescent="0.15">
      <c r="A280" s="9">
        <f t="shared" ca="1" si="26"/>
        <v>184</v>
      </c>
      <c r="B280" s="9">
        <f t="shared" si="27"/>
        <v>0</v>
      </c>
      <c r="C280" s="12"/>
      <c r="D280" s="12"/>
      <c r="E280" s="78">
        <f t="shared" ca="1" si="28"/>
        <v>0.45938436204951294</v>
      </c>
      <c r="F280" s="10">
        <f t="shared" si="29"/>
        <v>1</v>
      </c>
      <c r="G280" s="10">
        <f t="shared" ca="1" si="30"/>
        <v>0.45938436204951294</v>
      </c>
      <c r="H280" s="10">
        <f t="shared" ca="1" si="31"/>
        <v>184</v>
      </c>
      <c r="I280" s="34" t="s">
        <v>78</v>
      </c>
      <c r="J280" s="34" t="s">
        <v>79</v>
      </c>
      <c r="K280" s="34">
        <v>79</v>
      </c>
      <c r="L280" s="34">
        <v>3</v>
      </c>
      <c r="M280" s="71" t="s">
        <v>556</v>
      </c>
      <c r="N280" s="34">
        <v>3</v>
      </c>
      <c r="O280" s="34"/>
      <c r="P280" s="71" t="s">
        <v>557</v>
      </c>
      <c r="Q280" s="35"/>
    </row>
    <row r="281" spans="1:17" ht="15" customHeight="1" x14ac:dyDescent="0.15">
      <c r="A281" s="9">
        <f t="shared" ca="1" si="26"/>
        <v>69</v>
      </c>
      <c r="B281" s="9">
        <f t="shared" si="27"/>
        <v>0</v>
      </c>
      <c r="C281" s="12"/>
      <c r="D281" s="12"/>
      <c r="E281" s="78">
        <f t="shared" ca="1" si="28"/>
        <v>0.81934585870718935</v>
      </c>
      <c r="F281" s="10">
        <f t="shared" si="29"/>
        <v>1</v>
      </c>
      <c r="G281" s="10">
        <f t="shared" ca="1" si="30"/>
        <v>0.81934585870718935</v>
      </c>
      <c r="H281" s="10">
        <f t="shared" ca="1" si="31"/>
        <v>69</v>
      </c>
      <c r="I281" s="34" t="s">
        <v>78</v>
      </c>
      <c r="J281" s="34" t="s">
        <v>79</v>
      </c>
      <c r="K281" s="34">
        <v>79</v>
      </c>
      <c r="L281" s="34">
        <v>4</v>
      </c>
      <c r="M281" s="71" t="s">
        <v>558</v>
      </c>
      <c r="N281" s="34">
        <v>4</v>
      </c>
      <c r="O281" s="34"/>
      <c r="P281" s="71" t="s">
        <v>559</v>
      </c>
      <c r="Q281" s="35" t="s">
        <v>147</v>
      </c>
    </row>
    <row r="282" spans="1:17" ht="15" customHeight="1" x14ac:dyDescent="0.15">
      <c r="A282" s="9">
        <f t="shared" ca="1" si="26"/>
        <v>94</v>
      </c>
      <c r="B282" s="9">
        <f t="shared" si="27"/>
        <v>0</v>
      </c>
      <c r="C282" s="12"/>
      <c r="D282" s="12"/>
      <c r="E282" s="78">
        <f t="shared" ca="1" si="28"/>
        <v>0.72576354950800981</v>
      </c>
      <c r="F282" s="10">
        <f t="shared" si="29"/>
        <v>1</v>
      </c>
      <c r="G282" s="10">
        <f t="shared" ca="1" si="30"/>
        <v>0.72576354950800981</v>
      </c>
      <c r="H282" s="10">
        <f t="shared" ca="1" si="31"/>
        <v>94</v>
      </c>
      <c r="I282" s="34" t="s">
        <v>78</v>
      </c>
      <c r="J282" s="34" t="s">
        <v>79</v>
      </c>
      <c r="K282" s="34">
        <v>79</v>
      </c>
      <c r="L282" s="34">
        <v>5</v>
      </c>
      <c r="M282" s="71" t="s">
        <v>560</v>
      </c>
      <c r="N282" s="34">
        <v>5</v>
      </c>
      <c r="O282" s="34"/>
      <c r="P282" s="71" t="s">
        <v>203</v>
      </c>
      <c r="Q282" s="35"/>
    </row>
    <row r="283" spans="1:17" ht="15" customHeight="1" x14ac:dyDescent="0.15">
      <c r="A283" s="9">
        <f t="shared" ca="1" si="26"/>
        <v>186</v>
      </c>
      <c r="B283" s="9">
        <f t="shared" si="27"/>
        <v>0</v>
      </c>
      <c r="C283" s="12"/>
      <c r="D283" s="12"/>
      <c r="E283" s="78">
        <f t="shared" ca="1" si="28"/>
        <v>0.45550084000876789</v>
      </c>
      <c r="F283" s="10">
        <f t="shared" si="29"/>
        <v>1</v>
      </c>
      <c r="G283" s="10">
        <f t="shared" ca="1" si="30"/>
        <v>0.45550084000876789</v>
      </c>
      <c r="H283" s="10">
        <f t="shared" ca="1" si="31"/>
        <v>186</v>
      </c>
      <c r="I283" s="34" t="s">
        <v>78</v>
      </c>
      <c r="J283" s="34" t="s">
        <v>79</v>
      </c>
      <c r="K283" s="34">
        <v>79</v>
      </c>
      <c r="L283" s="34">
        <v>6</v>
      </c>
      <c r="M283" s="71" t="s">
        <v>561</v>
      </c>
      <c r="N283" s="34">
        <v>6</v>
      </c>
      <c r="O283" s="34"/>
      <c r="P283" s="71" t="s">
        <v>217</v>
      </c>
      <c r="Q283" s="35"/>
    </row>
    <row r="284" spans="1:17" s="82" customFormat="1" ht="15" customHeight="1" x14ac:dyDescent="0.15">
      <c r="A284" s="102">
        <f t="shared" ca="1" si="26"/>
        <v>115</v>
      </c>
      <c r="B284" s="102">
        <f t="shared" si="27"/>
        <v>0</v>
      </c>
      <c r="C284" s="103"/>
      <c r="D284" s="103"/>
      <c r="E284" s="105">
        <f t="shared" ca="1" si="28"/>
        <v>0.67262630934446666</v>
      </c>
      <c r="F284" s="104">
        <f t="shared" si="29"/>
        <v>1</v>
      </c>
      <c r="G284" s="104">
        <f t="shared" ca="1" si="30"/>
        <v>0.67262630934446666</v>
      </c>
      <c r="H284" s="10">
        <f t="shared" ca="1" si="31"/>
        <v>115</v>
      </c>
      <c r="I284" s="90" t="s">
        <v>78</v>
      </c>
      <c r="J284" s="90" t="s">
        <v>79</v>
      </c>
      <c r="K284" s="107">
        <v>79</v>
      </c>
      <c r="L284" s="107">
        <v>7</v>
      </c>
      <c r="M284" s="91" t="s">
        <v>562</v>
      </c>
      <c r="N284" s="90">
        <v>7</v>
      </c>
      <c r="O284" s="90"/>
      <c r="P284" s="91" t="s">
        <v>563</v>
      </c>
      <c r="Q284" s="85"/>
    </row>
    <row r="285" spans="1:17" ht="15" customHeight="1" x14ac:dyDescent="0.15">
      <c r="A285" s="9">
        <f t="shared" ca="1" si="26"/>
        <v>124</v>
      </c>
      <c r="B285" s="9">
        <f t="shared" si="27"/>
        <v>0</v>
      </c>
      <c r="C285" s="12"/>
      <c r="D285" s="12"/>
      <c r="E285" s="78">
        <f t="shared" ca="1" si="28"/>
        <v>0.64032617368353295</v>
      </c>
      <c r="F285" s="10">
        <f t="shared" si="29"/>
        <v>1</v>
      </c>
      <c r="G285" s="10">
        <f t="shared" ca="1" si="30"/>
        <v>0.64032617368353295</v>
      </c>
      <c r="H285" s="10">
        <f t="shared" ca="1" si="31"/>
        <v>124</v>
      </c>
      <c r="I285" s="34" t="s">
        <v>78</v>
      </c>
      <c r="J285" s="34" t="s">
        <v>79</v>
      </c>
      <c r="K285" s="34">
        <v>79</v>
      </c>
      <c r="L285" s="34">
        <v>8</v>
      </c>
      <c r="M285" s="71" t="s">
        <v>564</v>
      </c>
      <c r="N285" s="34">
        <v>8</v>
      </c>
      <c r="O285" s="34"/>
      <c r="P285" s="71" t="s">
        <v>275</v>
      </c>
      <c r="Q285" s="35" t="s">
        <v>276</v>
      </c>
    </row>
    <row r="286" spans="1:17" ht="15" customHeight="1" x14ac:dyDescent="0.15">
      <c r="A286" s="9">
        <f t="shared" ca="1" si="26"/>
        <v>321</v>
      </c>
      <c r="B286" s="9">
        <f t="shared" si="27"/>
        <v>0</v>
      </c>
      <c r="C286" s="12"/>
      <c r="D286" s="12"/>
      <c r="E286" s="78">
        <f t="shared" ca="1" si="28"/>
        <v>2.7948099097476753E-2</v>
      </c>
      <c r="F286" s="10">
        <f t="shared" si="29"/>
        <v>1</v>
      </c>
      <c r="G286" s="10">
        <f t="shared" ca="1" si="30"/>
        <v>2.7948099097476753E-2</v>
      </c>
      <c r="H286" s="10">
        <f t="shared" ca="1" si="31"/>
        <v>321</v>
      </c>
      <c r="I286" s="34" t="s">
        <v>78</v>
      </c>
      <c r="J286" s="34" t="s">
        <v>79</v>
      </c>
      <c r="K286" s="34">
        <v>79</v>
      </c>
      <c r="L286" s="34">
        <v>9</v>
      </c>
      <c r="M286" s="71" t="s">
        <v>565</v>
      </c>
      <c r="N286" s="34">
        <v>9</v>
      </c>
      <c r="O286" s="34"/>
      <c r="P286" s="71" t="s">
        <v>219</v>
      </c>
      <c r="Q286" s="35"/>
    </row>
    <row r="287" spans="1:17" ht="15" customHeight="1" x14ac:dyDescent="0.15">
      <c r="A287" s="9">
        <f t="shared" ca="1" si="26"/>
        <v>194</v>
      </c>
      <c r="B287" s="9">
        <f t="shared" si="27"/>
        <v>0</v>
      </c>
      <c r="C287" s="12"/>
      <c r="D287" s="12"/>
      <c r="E287" s="78">
        <f t="shared" ca="1" si="28"/>
        <v>0.4383216925585729</v>
      </c>
      <c r="F287" s="10">
        <f t="shared" si="29"/>
        <v>1</v>
      </c>
      <c r="G287" s="10">
        <f t="shared" ca="1" si="30"/>
        <v>0.4383216925585729</v>
      </c>
      <c r="H287" s="10">
        <f t="shared" ca="1" si="31"/>
        <v>194</v>
      </c>
      <c r="I287" s="34" t="s">
        <v>78</v>
      </c>
      <c r="J287" s="34" t="s">
        <v>79</v>
      </c>
      <c r="K287" s="34">
        <v>79</v>
      </c>
      <c r="L287" s="34">
        <v>10</v>
      </c>
      <c r="M287" s="71" t="s">
        <v>566</v>
      </c>
      <c r="N287" s="34">
        <v>10</v>
      </c>
      <c r="O287" s="34"/>
      <c r="P287" s="71" t="s">
        <v>567</v>
      </c>
      <c r="Q287" s="35"/>
    </row>
    <row r="288" spans="1:17" ht="15" customHeight="1" x14ac:dyDescent="0.15">
      <c r="A288" s="9">
        <f t="shared" ca="1" si="26"/>
        <v>63</v>
      </c>
      <c r="B288" s="9">
        <f t="shared" si="27"/>
        <v>0</v>
      </c>
      <c r="C288" s="12"/>
      <c r="D288" s="12"/>
      <c r="E288" s="78">
        <f t="shared" ca="1" si="28"/>
        <v>0.83883072424022154</v>
      </c>
      <c r="F288" s="10">
        <f t="shared" si="29"/>
        <v>1</v>
      </c>
      <c r="G288" s="10">
        <f t="shared" ca="1" si="30"/>
        <v>0.83883072424022154</v>
      </c>
      <c r="H288" s="10">
        <f t="shared" ca="1" si="31"/>
        <v>63</v>
      </c>
      <c r="I288" s="34" t="s">
        <v>78</v>
      </c>
      <c r="J288" s="34" t="s">
        <v>79</v>
      </c>
      <c r="K288" s="34">
        <v>79</v>
      </c>
      <c r="L288" s="34">
        <v>11</v>
      </c>
      <c r="M288" s="71" t="s">
        <v>568</v>
      </c>
      <c r="N288" s="34">
        <v>11</v>
      </c>
      <c r="O288" s="34"/>
      <c r="P288" s="71" t="s">
        <v>569</v>
      </c>
      <c r="Q288" s="35"/>
    </row>
    <row r="289" spans="1:18" ht="15" customHeight="1" x14ac:dyDescent="0.15">
      <c r="A289" s="9">
        <f t="shared" ca="1" si="26"/>
        <v>246</v>
      </c>
      <c r="B289" s="9">
        <f t="shared" si="27"/>
        <v>0</v>
      </c>
      <c r="C289" s="12"/>
      <c r="D289" s="12"/>
      <c r="E289" s="78">
        <f t="shared" ca="1" si="28"/>
        <v>0.26828703610513327</v>
      </c>
      <c r="F289" s="10">
        <f t="shared" si="29"/>
        <v>1</v>
      </c>
      <c r="G289" s="10">
        <f t="shared" ca="1" si="30"/>
        <v>0.26828703610513327</v>
      </c>
      <c r="H289" s="10">
        <f t="shared" ca="1" si="31"/>
        <v>246</v>
      </c>
      <c r="I289" s="34" t="s">
        <v>78</v>
      </c>
      <c r="J289" s="34" t="s">
        <v>79</v>
      </c>
      <c r="K289" s="34">
        <v>79</v>
      </c>
      <c r="L289" s="34">
        <v>12</v>
      </c>
      <c r="M289" s="71" t="s">
        <v>570</v>
      </c>
      <c r="N289" s="34">
        <v>12</v>
      </c>
      <c r="O289" s="34"/>
      <c r="P289" s="71" t="s">
        <v>571</v>
      </c>
      <c r="Q289" s="35" t="s">
        <v>572</v>
      </c>
    </row>
    <row r="290" spans="1:18" ht="15" customHeight="1" x14ac:dyDescent="0.15">
      <c r="A290" s="9">
        <f t="shared" ca="1" si="26"/>
        <v>233</v>
      </c>
      <c r="B290" s="9">
        <f t="shared" si="27"/>
        <v>0</v>
      </c>
      <c r="C290" s="12"/>
      <c r="D290" s="12"/>
      <c r="E290" s="78">
        <f t="shared" ca="1" si="28"/>
        <v>0.29141434964615009</v>
      </c>
      <c r="F290" s="10">
        <f t="shared" si="29"/>
        <v>1</v>
      </c>
      <c r="G290" s="10">
        <f t="shared" ca="1" si="30"/>
        <v>0.29141434964615009</v>
      </c>
      <c r="H290" s="10">
        <f t="shared" ca="1" si="31"/>
        <v>233</v>
      </c>
      <c r="I290" s="34" t="s">
        <v>78</v>
      </c>
      <c r="J290" s="34" t="s">
        <v>79</v>
      </c>
      <c r="K290" s="34">
        <v>79</v>
      </c>
      <c r="L290" s="34">
        <v>13</v>
      </c>
      <c r="M290" s="71" t="s">
        <v>573</v>
      </c>
      <c r="N290" s="34">
        <v>13</v>
      </c>
      <c r="O290" s="34"/>
      <c r="P290" s="71" t="s">
        <v>574</v>
      </c>
      <c r="Q290" s="35"/>
    </row>
    <row r="291" spans="1:18" ht="15" customHeight="1" x14ac:dyDescent="0.15">
      <c r="A291" s="9">
        <f t="shared" ca="1" si="26"/>
        <v>137</v>
      </c>
      <c r="B291" s="9">
        <f t="shared" si="27"/>
        <v>0</v>
      </c>
      <c r="C291" s="12"/>
      <c r="D291" s="12"/>
      <c r="E291" s="78">
        <f t="shared" ca="1" si="28"/>
        <v>0.58885526223685947</v>
      </c>
      <c r="F291" s="10">
        <f t="shared" si="29"/>
        <v>1</v>
      </c>
      <c r="G291" s="10">
        <f t="shared" ca="1" si="30"/>
        <v>0.58885526223685947</v>
      </c>
      <c r="H291" s="10">
        <f t="shared" ca="1" si="31"/>
        <v>137</v>
      </c>
      <c r="I291" s="34" t="s">
        <v>78</v>
      </c>
      <c r="J291" s="34" t="s">
        <v>79</v>
      </c>
      <c r="K291" s="34">
        <v>79</v>
      </c>
      <c r="L291" s="34">
        <v>14</v>
      </c>
      <c r="M291" s="71" t="s">
        <v>575</v>
      </c>
      <c r="N291" s="34">
        <v>14</v>
      </c>
      <c r="O291" s="34"/>
      <c r="P291" s="71" t="s">
        <v>437</v>
      </c>
      <c r="Q291" s="35"/>
    </row>
    <row r="292" spans="1:18" ht="15" customHeight="1" x14ac:dyDescent="0.15">
      <c r="A292" s="9">
        <f t="shared" ca="1" si="26"/>
        <v>237</v>
      </c>
      <c r="B292" s="9">
        <f t="shared" si="27"/>
        <v>0</v>
      </c>
      <c r="C292" s="12"/>
      <c r="D292" s="12"/>
      <c r="E292" s="78">
        <f t="shared" ca="1" si="28"/>
        <v>0.28442164334879538</v>
      </c>
      <c r="F292" s="10">
        <f t="shared" si="29"/>
        <v>1</v>
      </c>
      <c r="G292" s="10">
        <f t="shared" ca="1" si="30"/>
        <v>0.28442164334879538</v>
      </c>
      <c r="H292" s="10">
        <f t="shared" ca="1" si="31"/>
        <v>237</v>
      </c>
      <c r="I292" s="34" t="s">
        <v>78</v>
      </c>
      <c r="J292" s="34" t="s">
        <v>79</v>
      </c>
      <c r="K292" s="34">
        <v>79</v>
      </c>
      <c r="L292" s="34">
        <v>15</v>
      </c>
      <c r="M292" s="71" t="s">
        <v>576</v>
      </c>
      <c r="N292" s="34">
        <v>15</v>
      </c>
      <c r="O292" s="34"/>
      <c r="P292" s="71" t="s">
        <v>577</v>
      </c>
      <c r="Q292" s="35"/>
    </row>
    <row r="293" spans="1:18" ht="15" customHeight="1" x14ac:dyDescent="0.15">
      <c r="A293" s="9">
        <f t="shared" ca="1" si="26"/>
        <v>275</v>
      </c>
      <c r="B293" s="9">
        <f t="shared" si="27"/>
        <v>0</v>
      </c>
      <c r="C293" s="12"/>
      <c r="D293" s="12"/>
      <c r="E293" s="78">
        <f t="shared" ca="1" si="28"/>
        <v>0.18803839930711208</v>
      </c>
      <c r="F293" s="10">
        <f t="shared" si="29"/>
        <v>1</v>
      </c>
      <c r="G293" s="10">
        <f t="shared" ca="1" si="30"/>
        <v>0.18803839930711208</v>
      </c>
      <c r="H293" s="10">
        <f t="shared" ca="1" si="31"/>
        <v>275</v>
      </c>
      <c r="I293" s="34" t="s">
        <v>78</v>
      </c>
      <c r="J293" s="34" t="s">
        <v>79</v>
      </c>
      <c r="K293" s="34">
        <v>79</v>
      </c>
      <c r="L293" s="34">
        <v>16</v>
      </c>
      <c r="M293" s="71" t="s">
        <v>578</v>
      </c>
      <c r="N293" s="34">
        <v>16</v>
      </c>
      <c r="O293" s="34"/>
      <c r="P293" s="71" t="s">
        <v>453</v>
      </c>
      <c r="Q293" s="35"/>
    </row>
    <row r="294" spans="1:18" ht="15" customHeight="1" x14ac:dyDescent="0.15">
      <c r="A294" s="9">
        <f t="shared" ca="1" si="26"/>
        <v>152</v>
      </c>
      <c r="B294" s="9">
        <f t="shared" si="27"/>
        <v>0</v>
      </c>
      <c r="C294" s="12"/>
      <c r="D294" s="12"/>
      <c r="E294" s="78">
        <f t="shared" ca="1" si="28"/>
        <v>0.5406821308298666</v>
      </c>
      <c r="F294" s="10">
        <f t="shared" si="29"/>
        <v>1</v>
      </c>
      <c r="G294" s="10">
        <f t="shared" ca="1" si="30"/>
        <v>0.5406821308298666</v>
      </c>
      <c r="H294" s="10">
        <f t="shared" ca="1" si="31"/>
        <v>152</v>
      </c>
      <c r="I294" s="92" t="s">
        <v>669</v>
      </c>
      <c r="J294" s="92"/>
      <c r="K294" s="92"/>
      <c r="L294" s="101" t="s">
        <v>670</v>
      </c>
      <c r="M294" s="99"/>
      <c r="N294" s="92"/>
      <c r="O294" s="92"/>
      <c r="P294" s="99"/>
      <c r="Q294" s="100"/>
    </row>
    <row r="295" spans="1:18" ht="15" customHeight="1" x14ac:dyDescent="0.15">
      <c r="A295" s="9">
        <f t="shared" ca="1" si="26"/>
        <v>328</v>
      </c>
      <c r="B295" s="9">
        <f t="shared" si="27"/>
        <v>0</v>
      </c>
      <c r="C295" s="12"/>
      <c r="D295" s="12"/>
      <c r="E295" s="78">
        <f t="shared" ca="1" si="28"/>
        <v>1.2762139652581217E-3</v>
      </c>
      <c r="F295" s="10">
        <f t="shared" si="29"/>
        <v>1</v>
      </c>
      <c r="G295" s="10">
        <f t="shared" ca="1" si="30"/>
        <v>1.2762139652581217E-3</v>
      </c>
      <c r="H295" s="10">
        <f t="shared" ca="1" si="31"/>
        <v>328</v>
      </c>
      <c r="I295" s="34" t="s">
        <v>78</v>
      </c>
      <c r="J295" s="34" t="s">
        <v>79</v>
      </c>
      <c r="K295" s="34">
        <v>79</v>
      </c>
      <c r="L295" s="34">
        <v>1</v>
      </c>
      <c r="M295" s="71" t="s">
        <v>579</v>
      </c>
      <c r="N295" s="34">
        <v>1</v>
      </c>
      <c r="O295" s="34"/>
      <c r="P295" s="71" t="s">
        <v>580</v>
      </c>
      <c r="Q295" s="35" t="s">
        <v>473</v>
      </c>
    </row>
    <row r="296" spans="1:18" ht="15" customHeight="1" x14ac:dyDescent="0.15">
      <c r="A296" s="9">
        <f t="shared" ca="1" si="26"/>
        <v>212</v>
      </c>
      <c r="B296" s="9">
        <f t="shared" si="27"/>
        <v>0</v>
      </c>
      <c r="C296" s="12"/>
      <c r="D296" s="12"/>
      <c r="E296" s="78">
        <f t="shared" ca="1" si="28"/>
        <v>0.36632224638186306</v>
      </c>
      <c r="F296" s="10">
        <f t="shared" si="29"/>
        <v>1</v>
      </c>
      <c r="G296" s="10">
        <f t="shared" ca="1" si="30"/>
        <v>0.36632224638186306</v>
      </c>
      <c r="H296" s="10">
        <f t="shared" ca="1" si="31"/>
        <v>212</v>
      </c>
      <c r="I296" s="34" t="s">
        <v>78</v>
      </c>
      <c r="J296" s="34" t="s">
        <v>79</v>
      </c>
      <c r="K296" s="34">
        <v>79</v>
      </c>
      <c r="L296" s="34">
        <v>2</v>
      </c>
      <c r="M296" s="71" t="s">
        <v>581</v>
      </c>
      <c r="N296" s="34">
        <v>2</v>
      </c>
      <c r="O296" s="34"/>
      <c r="P296" s="71" t="s">
        <v>580</v>
      </c>
      <c r="Q296" s="35" t="s">
        <v>348</v>
      </c>
    </row>
    <row r="297" spans="1:18" ht="15" customHeight="1" x14ac:dyDescent="0.15">
      <c r="A297" s="9">
        <f t="shared" ca="1" si="26"/>
        <v>111</v>
      </c>
      <c r="B297" s="9">
        <f t="shared" si="27"/>
        <v>0</v>
      </c>
      <c r="C297" s="12"/>
      <c r="D297" s="12"/>
      <c r="E297" s="78">
        <f t="shared" ca="1" si="28"/>
        <v>0.67620315325747882</v>
      </c>
      <c r="F297" s="10">
        <f t="shared" si="29"/>
        <v>1</v>
      </c>
      <c r="G297" s="10">
        <f t="shared" ca="1" si="30"/>
        <v>0.67620315325747882</v>
      </c>
      <c r="H297" s="10">
        <f t="shared" ca="1" si="31"/>
        <v>111</v>
      </c>
      <c r="I297" s="34" t="s">
        <v>78</v>
      </c>
      <c r="J297" s="34" t="s">
        <v>79</v>
      </c>
      <c r="K297" s="34">
        <v>79</v>
      </c>
      <c r="L297" s="34">
        <v>3</v>
      </c>
      <c r="M297" s="71" t="s">
        <v>582</v>
      </c>
      <c r="N297" s="34">
        <v>3</v>
      </c>
      <c r="O297" s="34"/>
      <c r="P297" s="71" t="s">
        <v>583</v>
      </c>
      <c r="Q297" s="35" t="s">
        <v>473</v>
      </c>
    </row>
    <row r="298" spans="1:18" ht="15" customHeight="1" x14ac:dyDescent="0.15">
      <c r="A298" s="9">
        <f t="shared" ca="1" si="26"/>
        <v>40</v>
      </c>
      <c r="B298" s="9">
        <f t="shared" si="27"/>
        <v>0</v>
      </c>
      <c r="C298" s="12"/>
      <c r="D298" s="12"/>
      <c r="E298" s="78">
        <f t="shared" ca="1" si="28"/>
        <v>0.89544502274115079</v>
      </c>
      <c r="F298" s="10">
        <f t="shared" si="29"/>
        <v>1</v>
      </c>
      <c r="G298" s="10">
        <f t="shared" ca="1" si="30"/>
        <v>0.89544502274115079</v>
      </c>
      <c r="H298" s="10">
        <f t="shared" ca="1" si="31"/>
        <v>40</v>
      </c>
      <c r="I298" s="34" t="s">
        <v>78</v>
      </c>
      <c r="J298" s="34" t="s">
        <v>79</v>
      </c>
      <c r="K298" s="34">
        <v>79</v>
      </c>
      <c r="L298" s="34">
        <v>4</v>
      </c>
      <c r="M298" s="71" t="s">
        <v>584</v>
      </c>
      <c r="N298" s="34">
        <v>4</v>
      </c>
      <c r="O298" s="34"/>
      <c r="P298" s="71" t="s">
        <v>585</v>
      </c>
      <c r="Q298" s="35" t="s">
        <v>351</v>
      </c>
    </row>
    <row r="299" spans="1:18" ht="15" customHeight="1" x14ac:dyDescent="0.15">
      <c r="A299" s="9">
        <f t="shared" ca="1" si="26"/>
        <v>10</v>
      </c>
      <c r="B299" s="9">
        <f t="shared" si="27"/>
        <v>0</v>
      </c>
      <c r="C299" s="12"/>
      <c r="D299" s="12"/>
      <c r="E299" s="78">
        <f t="shared" ca="1" si="28"/>
        <v>0.976070020046925</v>
      </c>
      <c r="F299" s="10">
        <f t="shared" si="29"/>
        <v>1</v>
      </c>
      <c r="G299" s="10">
        <f t="shared" ca="1" si="30"/>
        <v>0.976070020046925</v>
      </c>
      <c r="H299" s="10">
        <f t="shared" ca="1" si="31"/>
        <v>10</v>
      </c>
      <c r="I299" s="34" t="s">
        <v>78</v>
      </c>
      <c r="J299" s="34" t="s">
        <v>79</v>
      </c>
      <c r="K299" s="34">
        <v>79</v>
      </c>
      <c r="L299" s="34">
        <v>5</v>
      </c>
      <c r="M299" s="71" t="s">
        <v>586</v>
      </c>
      <c r="N299" s="34">
        <v>5</v>
      </c>
      <c r="O299" s="34"/>
      <c r="P299" s="71" t="s">
        <v>587</v>
      </c>
      <c r="Q299" s="35" t="s">
        <v>65</v>
      </c>
    </row>
    <row r="300" spans="1:18" ht="15" customHeight="1" x14ac:dyDescent="0.15">
      <c r="A300" s="9">
        <f t="shared" ca="1" si="26"/>
        <v>118</v>
      </c>
      <c r="B300" s="9">
        <f t="shared" si="27"/>
        <v>0</v>
      </c>
      <c r="C300" s="12"/>
      <c r="D300" s="12"/>
      <c r="E300" s="78">
        <f t="shared" ca="1" si="28"/>
        <v>0.64758100099738514</v>
      </c>
      <c r="F300" s="10">
        <f t="shared" si="29"/>
        <v>1</v>
      </c>
      <c r="G300" s="10">
        <f t="shared" ca="1" si="30"/>
        <v>0.64758100099738514</v>
      </c>
      <c r="H300" s="10">
        <f t="shared" ca="1" si="31"/>
        <v>118</v>
      </c>
      <c r="I300" s="34" t="s">
        <v>78</v>
      </c>
      <c r="J300" s="34" t="s">
        <v>79</v>
      </c>
      <c r="K300" s="34">
        <v>79</v>
      </c>
      <c r="L300" s="34">
        <v>6</v>
      </c>
      <c r="M300" s="71" t="s">
        <v>588</v>
      </c>
      <c r="N300" s="34">
        <v>6</v>
      </c>
      <c r="O300" s="34"/>
      <c r="P300" s="71" t="s">
        <v>589</v>
      </c>
      <c r="Q300" s="35"/>
      <c r="R300" s="82"/>
    </row>
    <row r="301" spans="1:18" ht="15" customHeight="1" x14ac:dyDescent="0.15">
      <c r="A301" s="9">
        <f t="shared" ca="1" si="26"/>
        <v>107</v>
      </c>
      <c r="B301" s="9">
        <f t="shared" si="27"/>
        <v>0</v>
      </c>
      <c r="C301" s="12"/>
      <c r="D301" s="12"/>
      <c r="E301" s="78">
        <f t="shared" ca="1" si="28"/>
        <v>0.69010584164937516</v>
      </c>
      <c r="F301" s="10">
        <f t="shared" si="29"/>
        <v>1</v>
      </c>
      <c r="G301" s="10">
        <f t="shared" ca="1" si="30"/>
        <v>0.69010584164937516</v>
      </c>
      <c r="H301" s="10">
        <f t="shared" ca="1" si="31"/>
        <v>107</v>
      </c>
      <c r="I301" s="34" t="s">
        <v>78</v>
      </c>
      <c r="J301" s="34" t="s">
        <v>79</v>
      </c>
      <c r="K301" s="34">
        <v>79</v>
      </c>
      <c r="L301" s="34">
        <v>7</v>
      </c>
      <c r="M301" s="71" t="s">
        <v>590</v>
      </c>
      <c r="N301" s="34">
        <v>7</v>
      </c>
      <c r="O301" s="34"/>
      <c r="P301" s="71" t="s">
        <v>591</v>
      </c>
      <c r="Q301" s="35"/>
    </row>
    <row r="302" spans="1:18" ht="15" customHeight="1" x14ac:dyDescent="0.15">
      <c r="A302" s="9">
        <f t="shared" ca="1" si="26"/>
        <v>61</v>
      </c>
      <c r="B302" s="9">
        <f t="shared" si="27"/>
        <v>0</v>
      </c>
      <c r="C302" s="12"/>
      <c r="D302" s="12"/>
      <c r="E302" s="78">
        <f t="shared" ca="1" si="28"/>
        <v>0.84509806550994893</v>
      </c>
      <c r="F302" s="10">
        <f t="shared" si="29"/>
        <v>1</v>
      </c>
      <c r="G302" s="10">
        <f t="shared" ca="1" si="30"/>
        <v>0.84509806550994893</v>
      </c>
      <c r="H302" s="10">
        <f t="shared" ca="1" si="31"/>
        <v>61</v>
      </c>
      <c r="I302" s="34" t="s">
        <v>78</v>
      </c>
      <c r="J302" s="34" t="s">
        <v>79</v>
      </c>
      <c r="K302" s="34">
        <v>79</v>
      </c>
      <c r="L302" s="34">
        <v>8</v>
      </c>
      <c r="M302" s="71" t="s">
        <v>592</v>
      </c>
      <c r="N302" s="34">
        <v>8</v>
      </c>
      <c r="O302" s="34"/>
      <c r="P302" s="71" t="s">
        <v>593</v>
      </c>
      <c r="Q302" s="35"/>
    </row>
    <row r="303" spans="1:18" ht="15" customHeight="1" x14ac:dyDescent="0.15">
      <c r="A303" s="9">
        <f t="shared" ca="1" si="26"/>
        <v>30</v>
      </c>
      <c r="B303" s="9">
        <f t="shared" si="27"/>
        <v>0</v>
      </c>
      <c r="C303" s="12"/>
      <c r="D303" s="12"/>
      <c r="E303" s="78">
        <f t="shared" ca="1" si="28"/>
        <v>0.91582986949854683</v>
      </c>
      <c r="F303" s="10">
        <f t="shared" si="29"/>
        <v>1</v>
      </c>
      <c r="G303" s="10">
        <f t="shared" ca="1" si="30"/>
        <v>0.91582986949854683</v>
      </c>
      <c r="H303" s="10">
        <f t="shared" ca="1" si="31"/>
        <v>30</v>
      </c>
      <c r="I303" s="34" t="s">
        <v>78</v>
      </c>
      <c r="J303" s="34" t="s">
        <v>79</v>
      </c>
      <c r="K303" s="34">
        <v>79</v>
      </c>
      <c r="L303" s="34">
        <v>9</v>
      </c>
      <c r="M303" s="71" t="s">
        <v>594</v>
      </c>
      <c r="N303" s="34">
        <v>9</v>
      </c>
      <c r="O303" s="34"/>
      <c r="P303" s="71" t="s">
        <v>595</v>
      </c>
      <c r="Q303" s="35"/>
    </row>
    <row r="304" spans="1:18" ht="15" customHeight="1" x14ac:dyDescent="0.15">
      <c r="A304" s="9">
        <f t="shared" ca="1" si="26"/>
        <v>293</v>
      </c>
      <c r="B304" s="9">
        <f t="shared" si="27"/>
        <v>0</v>
      </c>
      <c r="C304" s="12"/>
      <c r="D304" s="12"/>
      <c r="E304" s="78">
        <f t="shared" ca="1" si="28"/>
        <v>0.12837632775266361</v>
      </c>
      <c r="F304" s="10">
        <f t="shared" si="29"/>
        <v>1</v>
      </c>
      <c r="G304" s="10">
        <f t="shared" ca="1" si="30"/>
        <v>0.12837632775266361</v>
      </c>
      <c r="H304" s="10">
        <f t="shared" ca="1" si="31"/>
        <v>293</v>
      </c>
      <c r="I304" s="34" t="s">
        <v>78</v>
      </c>
      <c r="J304" s="34" t="s">
        <v>79</v>
      </c>
      <c r="K304" s="34">
        <v>79</v>
      </c>
      <c r="L304" s="34">
        <v>10</v>
      </c>
      <c r="M304" s="71" t="s">
        <v>596</v>
      </c>
      <c r="N304" s="34">
        <v>10</v>
      </c>
      <c r="O304" s="34"/>
      <c r="P304" s="71" t="s">
        <v>597</v>
      </c>
      <c r="Q304" s="35"/>
    </row>
    <row r="305" spans="1:17" ht="15" customHeight="1" x14ac:dyDescent="0.15">
      <c r="A305" s="9">
        <f t="shared" ca="1" si="26"/>
        <v>192</v>
      </c>
      <c r="B305" s="9">
        <f t="shared" si="27"/>
        <v>0</v>
      </c>
      <c r="C305" s="12"/>
      <c r="D305" s="12"/>
      <c r="E305" s="78">
        <f t="shared" ca="1" si="28"/>
        <v>0.43849528547731187</v>
      </c>
      <c r="F305" s="10">
        <f t="shared" si="29"/>
        <v>1</v>
      </c>
      <c r="G305" s="10">
        <f t="shared" ca="1" si="30"/>
        <v>0.43849528547731187</v>
      </c>
      <c r="H305" s="10">
        <f t="shared" ca="1" si="31"/>
        <v>192</v>
      </c>
      <c r="I305" s="34" t="s">
        <v>78</v>
      </c>
      <c r="J305" s="34" t="s">
        <v>79</v>
      </c>
      <c r="K305" s="34">
        <v>79</v>
      </c>
      <c r="L305" s="34">
        <v>11</v>
      </c>
      <c r="M305" s="71" t="s">
        <v>598</v>
      </c>
      <c r="N305" s="34">
        <v>11</v>
      </c>
      <c r="O305" s="34"/>
      <c r="P305" s="71" t="s">
        <v>599</v>
      </c>
      <c r="Q305" s="35"/>
    </row>
    <row r="306" spans="1:17" ht="15" customHeight="1" x14ac:dyDescent="0.15">
      <c r="A306" s="9">
        <f t="shared" ca="1" si="26"/>
        <v>153</v>
      </c>
      <c r="B306" s="9">
        <f t="shared" si="27"/>
        <v>0</v>
      </c>
      <c r="C306" s="12"/>
      <c r="D306" s="12"/>
      <c r="E306" s="78">
        <f t="shared" ca="1" si="28"/>
        <v>0.5404118282697864</v>
      </c>
      <c r="F306" s="10">
        <f t="shared" si="29"/>
        <v>1</v>
      </c>
      <c r="G306" s="10">
        <f t="shared" ca="1" si="30"/>
        <v>0.5404118282697864</v>
      </c>
      <c r="H306" s="10">
        <f t="shared" ca="1" si="31"/>
        <v>153</v>
      </c>
      <c r="I306" s="34" t="s">
        <v>78</v>
      </c>
      <c r="J306" s="34" t="s">
        <v>79</v>
      </c>
      <c r="K306" s="34">
        <v>79</v>
      </c>
      <c r="L306" s="34">
        <v>12</v>
      </c>
      <c r="M306" s="71" t="s">
        <v>600</v>
      </c>
      <c r="N306" s="34">
        <v>12</v>
      </c>
      <c r="O306" s="34"/>
      <c r="P306" s="71" t="s">
        <v>601</v>
      </c>
      <c r="Q306" s="35"/>
    </row>
    <row r="307" spans="1:17" s="82" customFormat="1" ht="15" customHeight="1" x14ac:dyDescent="0.15">
      <c r="A307" s="102">
        <f t="shared" ca="1" si="26"/>
        <v>239</v>
      </c>
      <c r="B307" s="102">
        <f t="shared" si="27"/>
        <v>0</v>
      </c>
      <c r="C307" s="103"/>
      <c r="D307" s="103"/>
      <c r="E307" s="105">
        <f t="shared" ca="1" si="28"/>
        <v>0.27772108244649629</v>
      </c>
      <c r="F307" s="104">
        <f t="shared" si="29"/>
        <v>1</v>
      </c>
      <c r="G307" s="104">
        <f t="shared" ca="1" si="30"/>
        <v>0.27772108244649629</v>
      </c>
      <c r="H307" s="10">
        <f t="shared" ca="1" si="31"/>
        <v>239</v>
      </c>
      <c r="I307" s="90" t="s">
        <v>78</v>
      </c>
      <c r="J307" s="90" t="s">
        <v>79</v>
      </c>
      <c r="K307" s="107">
        <v>79</v>
      </c>
      <c r="L307" s="107">
        <v>13</v>
      </c>
      <c r="M307" s="91" t="s">
        <v>602</v>
      </c>
      <c r="N307" s="90">
        <v>13</v>
      </c>
      <c r="O307" s="90"/>
      <c r="P307" s="91" t="s">
        <v>603</v>
      </c>
      <c r="Q307" s="85"/>
    </row>
    <row r="308" spans="1:17" ht="15" customHeight="1" x14ac:dyDescent="0.15">
      <c r="A308" s="9">
        <f t="shared" ca="1" si="26"/>
        <v>155</v>
      </c>
      <c r="B308" s="9">
        <f t="shared" si="27"/>
        <v>0</v>
      </c>
      <c r="C308" s="12"/>
      <c r="D308" s="12"/>
      <c r="E308" s="78">
        <f t="shared" ca="1" si="28"/>
        <v>0.5346233386178616</v>
      </c>
      <c r="F308" s="10">
        <f t="shared" si="29"/>
        <v>1</v>
      </c>
      <c r="G308" s="10">
        <f t="shared" ca="1" si="30"/>
        <v>0.5346233386178616</v>
      </c>
      <c r="H308" s="10">
        <f t="shared" ca="1" si="31"/>
        <v>155</v>
      </c>
      <c r="I308" s="34" t="s">
        <v>78</v>
      </c>
      <c r="J308" s="34" t="s">
        <v>79</v>
      </c>
      <c r="K308" s="34">
        <v>79</v>
      </c>
      <c r="L308" s="34">
        <v>14</v>
      </c>
      <c r="M308" s="71" t="s">
        <v>604</v>
      </c>
      <c r="N308" s="34">
        <v>14</v>
      </c>
      <c r="O308" s="34"/>
      <c r="P308" s="71" t="s">
        <v>605</v>
      </c>
      <c r="Q308" s="35"/>
    </row>
    <row r="309" spans="1:17" ht="15" customHeight="1" x14ac:dyDescent="0.15">
      <c r="A309" s="9">
        <f t="shared" ca="1" si="26"/>
        <v>34</v>
      </c>
      <c r="B309" s="9">
        <f t="shared" si="27"/>
        <v>0</v>
      </c>
      <c r="C309" s="12"/>
      <c r="D309" s="12"/>
      <c r="E309" s="78">
        <f t="shared" ca="1" si="28"/>
        <v>0.90611935258365683</v>
      </c>
      <c r="F309" s="10">
        <f t="shared" si="29"/>
        <v>1</v>
      </c>
      <c r="G309" s="10">
        <f t="shared" ca="1" si="30"/>
        <v>0.90611935258365683</v>
      </c>
      <c r="H309" s="10">
        <f t="shared" ca="1" si="31"/>
        <v>34</v>
      </c>
      <c r="I309" s="34" t="s">
        <v>78</v>
      </c>
      <c r="J309" s="34" t="s">
        <v>79</v>
      </c>
      <c r="K309" s="34">
        <v>79</v>
      </c>
      <c r="L309" s="34">
        <v>15</v>
      </c>
      <c r="M309" s="71" t="s">
        <v>606</v>
      </c>
      <c r="N309" s="34">
        <v>15</v>
      </c>
      <c r="O309" s="34"/>
      <c r="P309" s="71" t="s">
        <v>607</v>
      </c>
      <c r="Q309" s="35"/>
    </row>
    <row r="310" spans="1:17" ht="15" customHeight="1" x14ac:dyDescent="0.15">
      <c r="A310" s="9">
        <f t="shared" ca="1" si="26"/>
        <v>80</v>
      </c>
      <c r="B310" s="9">
        <f t="shared" si="27"/>
        <v>0</v>
      </c>
      <c r="C310" s="12"/>
      <c r="D310" s="12"/>
      <c r="E310" s="78">
        <f t="shared" ca="1" si="28"/>
        <v>0.79144649501667919</v>
      </c>
      <c r="F310" s="10">
        <f t="shared" si="29"/>
        <v>1</v>
      </c>
      <c r="G310" s="10">
        <f t="shared" ca="1" si="30"/>
        <v>0.79144649501667919</v>
      </c>
      <c r="H310" s="10">
        <f t="shared" ca="1" si="31"/>
        <v>80</v>
      </c>
      <c r="I310" s="34" t="s">
        <v>78</v>
      </c>
      <c r="J310" s="34" t="s">
        <v>79</v>
      </c>
      <c r="K310" s="34">
        <v>79</v>
      </c>
      <c r="L310" s="34">
        <v>16</v>
      </c>
      <c r="M310" s="71" t="s">
        <v>608</v>
      </c>
      <c r="N310" s="34">
        <v>16</v>
      </c>
      <c r="O310" s="34"/>
      <c r="P310" s="71" t="s">
        <v>609</v>
      </c>
      <c r="Q310" s="35"/>
    </row>
    <row r="311" spans="1:17" ht="15" customHeight="1" x14ac:dyDescent="0.15">
      <c r="A311" s="9">
        <f t="shared" ca="1" si="26"/>
        <v>135</v>
      </c>
      <c r="B311" s="9">
        <f t="shared" si="27"/>
        <v>0</v>
      </c>
      <c r="C311" s="12"/>
      <c r="D311" s="12"/>
      <c r="E311" s="78">
        <f t="shared" ca="1" si="28"/>
        <v>0.59270811810384438</v>
      </c>
      <c r="F311" s="10">
        <f t="shared" si="29"/>
        <v>1</v>
      </c>
      <c r="G311" s="10">
        <f t="shared" ca="1" si="30"/>
        <v>0.59270811810384438</v>
      </c>
      <c r="H311" s="10">
        <f t="shared" ca="1" si="31"/>
        <v>135</v>
      </c>
      <c r="I311" s="34" t="s">
        <v>78</v>
      </c>
      <c r="J311" s="34" t="s">
        <v>79</v>
      </c>
      <c r="K311" s="34">
        <v>79</v>
      </c>
      <c r="L311" s="34">
        <v>17</v>
      </c>
      <c r="M311" s="71" t="s">
        <v>610</v>
      </c>
      <c r="N311" s="34">
        <v>17</v>
      </c>
      <c r="O311" s="34"/>
      <c r="P311" s="71" t="s">
        <v>359</v>
      </c>
      <c r="Q311" s="35"/>
    </row>
    <row r="312" spans="1:17" ht="15" customHeight="1" x14ac:dyDescent="0.15">
      <c r="A312" s="9">
        <f t="shared" ca="1" si="26"/>
        <v>214</v>
      </c>
      <c r="B312" s="9">
        <f t="shared" si="27"/>
        <v>0</v>
      </c>
      <c r="C312" s="12"/>
      <c r="D312" s="12"/>
      <c r="E312" s="78">
        <f t="shared" ca="1" si="28"/>
        <v>0.35145791549594685</v>
      </c>
      <c r="F312" s="10">
        <f t="shared" si="29"/>
        <v>1</v>
      </c>
      <c r="G312" s="10">
        <f t="shared" ca="1" si="30"/>
        <v>0.35145791549594685</v>
      </c>
      <c r="H312" s="10">
        <f t="shared" ca="1" si="31"/>
        <v>214</v>
      </c>
      <c r="I312" s="34" t="s">
        <v>78</v>
      </c>
      <c r="J312" s="34" t="s">
        <v>79</v>
      </c>
      <c r="K312" s="34">
        <v>79</v>
      </c>
      <c r="L312" s="34">
        <v>18</v>
      </c>
      <c r="M312" s="71" t="s">
        <v>611</v>
      </c>
      <c r="N312" s="34">
        <v>18</v>
      </c>
      <c r="O312" s="34"/>
      <c r="P312" s="71" t="s">
        <v>76</v>
      </c>
      <c r="Q312" s="35"/>
    </row>
    <row r="313" spans="1:17" ht="15" customHeight="1" x14ac:dyDescent="0.15">
      <c r="A313" s="9">
        <f t="shared" ca="1" si="26"/>
        <v>130</v>
      </c>
      <c r="B313" s="9">
        <f t="shared" si="27"/>
        <v>0</v>
      </c>
      <c r="C313" s="12"/>
      <c r="D313" s="12"/>
      <c r="E313" s="78">
        <f t="shared" ca="1" si="28"/>
        <v>0.62025433613380776</v>
      </c>
      <c r="F313" s="10">
        <f t="shared" si="29"/>
        <v>1</v>
      </c>
      <c r="G313" s="10">
        <f t="shared" ca="1" si="30"/>
        <v>0.62025433613380776</v>
      </c>
      <c r="H313" s="10">
        <f t="shared" ca="1" si="31"/>
        <v>130</v>
      </c>
      <c r="I313" s="34" t="s">
        <v>78</v>
      </c>
      <c r="J313" s="34" t="s">
        <v>79</v>
      </c>
      <c r="K313" s="34">
        <v>79</v>
      </c>
      <c r="L313" s="34">
        <v>19</v>
      </c>
      <c r="M313" s="71" t="s">
        <v>612</v>
      </c>
      <c r="N313" s="34">
        <v>19</v>
      </c>
      <c r="O313" s="34"/>
      <c r="P313" s="71" t="s">
        <v>613</v>
      </c>
      <c r="Q313" s="35"/>
    </row>
    <row r="314" spans="1:17" ht="15" customHeight="1" x14ac:dyDescent="0.15">
      <c r="A314" s="9">
        <f t="shared" ca="1" si="26"/>
        <v>71</v>
      </c>
      <c r="B314" s="9">
        <f t="shared" si="27"/>
        <v>0</v>
      </c>
      <c r="C314" s="12"/>
      <c r="D314" s="12"/>
      <c r="E314" s="78">
        <f t="shared" ca="1" si="28"/>
        <v>0.8178794239143431</v>
      </c>
      <c r="F314" s="10">
        <f t="shared" si="29"/>
        <v>1</v>
      </c>
      <c r="G314" s="10">
        <f t="shared" ca="1" si="30"/>
        <v>0.8178794239143431</v>
      </c>
      <c r="H314" s="10">
        <f t="shared" ca="1" si="31"/>
        <v>71</v>
      </c>
      <c r="I314" s="92"/>
      <c r="J314" s="92"/>
      <c r="K314" s="92"/>
      <c r="L314" s="101" t="s">
        <v>614</v>
      </c>
      <c r="M314" s="99"/>
      <c r="N314" s="92"/>
      <c r="O314" s="92"/>
      <c r="P314" s="99"/>
      <c r="Q314" s="100"/>
    </row>
    <row r="315" spans="1:17" ht="15" customHeight="1" x14ac:dyDescent="0.15">
      <c r="A315" s="9">
        <f t="shared" ca="1" si="26"/>
        <v>73</v>
      </c>
      <c r="B315" s="9">
        <f t="shared" si="27"/>
        <v>0</v>
      </c>
      <c r="C315" s="12"/>
      <c r="D315" s="12"/>
      <c r="E315" s="78">
        <f t="shared" ca="1" si="28"/>
        <v>0.80989025158360339</v>
      </c>
      <c r="F315" s="10">
        <f t="shared" si="29"/>
        <v>1</v>
      </c>
      <c r="G315" s="10">
        <f t="shared" ca="1" si="30"/>
        <v>0.80989025158360339</v>
      </c>
      <c r="H315" s="10">
        <f t="shared" ca="1" si="31"/>
        <v>73</v>
      </c>
      <c r="I315" s="34" t="s">
        <v>78</v>
      </c>
      <c r="J315" s="34" t="s">
        <v>79</v>
      </c>
      <c r="K315" s="34">
        <v>80</v>
      </c>
      <c r="L315" s="34">
        <v>1</v>
      </c>
      <c r="M315" s="71" t="s">
        <v>615</v>
      </c>
      <c r="N315" s="34">
        <v>1</v>
      </c>
      <c r="O315" s="34"/>
      <c r="P315" s="71" t="s">
        <v>473</v>
      </c>
      <c r="Q315" s="35"/>
    </row>
    <row r="316" spans="1:17" ht="15" customHeight="1" x14ac:dyDescent="0.15">
      <c r="A316" s="9">
        <f t="shared" ca="1" si="26"/>
        <v>317</v>
      </c>
      <c r="B316" s="9">
        <f t="shared" si="27"/>
        <v>0</v>
      </c>
      <c r="C316" s="12"/>
      <c r="D316" s="12"/>
      <c r="E316" s="78">
        <f t="shared" ca="1" si="28"/>
        <v>3.9994375592134146E-2</v>
      </c>
      <c r="F316" s="10">
        <f t="shared" si="29"/>
        <v>1</v>
      </c>
      <c r="G316" s="10">
        <f t="shared" ca="1" si="30"/>
        <v>3.9994375592134146E-2</v>
      </c>
      <c r="H316" s="10">
        <f t="shared" ca="1" si="31"/>
        <v>317</v>
      </c>
      <c r="I316" s="34" t="s">
        <v>78</v>
      </c>
      <c r="J316" s="34" t="s">
        <v>79</v>
      </c>
      <c r="K316" s="34">
        <v>80</v>
      </c>
      <c r="L316" s="34">
        <v>2</v>
      </c>
      <c r="M316" s="71" t="s">
        <v>616</v>
      </c>
      <c r="N316" s="34">
        <v>2</v>
      </c>
      <c r="O316" s="34"/>
      <c r="P316" s="71" t="s">
        <v>52</v>
      </c>
      <c r="Q316" s="35"/>
    </row>
    <row r="317" spans="1:17" ht="15" customHeight="1" x14ac:dyDescent="0.15">
      <c r="A317" s="9">
        <f t="shared" ca="1" si="26"/>
        <v>147</v>
      </c>
      <c r="B317" s="9">
        <f t="shared" si="27"/>
        <v>0</v>
      </c>
      <c r="C317" s="12"/>
      <c r="D317" s="12"/>
      <c r="E317" s="78">
        <f t="shared" ca="1" si="28"/>
        <v>0.56023432353743507</v>
      </c>
      <c r="F317" s="10">
        <f t="shared" si="29"/>
        <v>1</v>
      </c>
      <c r="G317" s="10">
        <f t="shared" ca="1" si="30"/>
        <v>0.56023432353743507</v>
      </c>
      <c r="H317" s="10">
        <f t="shared" ca="1" si="31"/>
        <v>147</v>
      </c>
      <c r="I317" s="34" t="s">
        <v>78</v>
      </c>
      <c r="J317" s="34" t="s">
        <v>79</v>
      </c>
      <c r="K317" s="34">
        <v>80</v>
      </c>
      <c r="L317" s="34">
        <v>3</v>
      </c>
      <c r="M317" s="71" t="s">
        <v>617</v>
      </c>
      <c r="N317" s="34">
        <v>3</v>
      </c>
      <c r="O317" s="34"/>
      <c r="P317" s="71" t="s">
        <v>164</v>
      </c>
      <c r="Q317" s="35"/>
    </row>
    <row r="318" spans="1:17" ht="15" customHeight="1" x14ac:dyDescent="0.15">
      <c r="A318" s="9">
        <f t="shared" ca="1" si="26"/>
        <v>167</v>
      </c>
      <c r="B318" s="9">
        <f t="shared" si="27"/>
        <v>0</v>
      </c>
      <c r="C318" s="12"/>
      <c r="D318" s="12"/>
      <c r="E318" s="78">
        <f t="shared" ca="1" si="28"/>
        <v>0.50388032055183929</v>
      </c>
      <c r="F318" s="10">
        <f t="shared" si="29"/>
        <v>1</v>
      </c>
      <c r="G318" s="10">
        <f t="shared" ca="1" si="30"/>
        <v>0.50388032055183929</v>
      </c>
      <c r="H318" s="10">
        <f t="shared" ca="1" si="31"/>
        <v>167</v>
      </c>
      <c r="I318" s="34" t="s">
        <v>78</v>
      </c>
      <c r="J318" s="34" t="s">
        <v>79</v>
      </c>
      <c r="K318" s="34">
        <v>80</v>
      </c>
      <c r="L318" s="34">
        <v>4</v>
      </c>
      <c r="M318" s="71" t="s">
        <v>618</v>
      </c>
      <c r="N318" s="34">
        <v>4</v>
      </c>
      <c r="O318" s="34"/>
      <c r="P318" s="71" t="s">
        <v>168</v>
      </c>
      <c r="Q318" s="35"/>
    </row>
    <row r="319" spans="1:17" ht="15" customHeight="1" x14ac:dyDescent="0.15">
      <c r="A319" s="9">
        <f t="shared" ca="1" si="26"/>
        <v>143</v>
      </c>
      <c r="B319" s="9">
        <f t="shared" si="27"/>
        <v>0</v>
      </c>
      <c r="C319" s="12"/>
      <c r="D319" s="12"/>
      <c r="E319" s="78">
        <f t="shared" ca="1" si="28"/>
        <v>0.56637915352069212</v>
      </c>
      <c r="F319" s="10">
        <f t="shared" si="29"/>
        <v>1</v>
      </c>
      <c r="G319" s="10">
        <f t="shared" ca="1" si="30"/>
        <v>0.56637915352069212</v>
      </c>
      <c r="H319" s="10">
        <f t="shared" ca="1" si="31"/>
        <v>143</v>
      </c>
      <c r="I319" s="34" t="s">
        <v>78</v>
      </c>
      <c r="J319" s="34" t="s">
        <v>79</v>
      </c>
      <c r="K319" s="34">
        <v>80</v>
      </c>
      <c r="L319" s="34">
        <v>5</v>
      </c>
      <c r="M319" s="71" t="s">
        <v>619</v>
      </c>
      <c r="N319" s="34">
        <v>5</v>
      </c>
      <c r="O319" s="34"/>
      <c r="P319" s="71" t="s">
        <v>142</v>
      </c>
      <c r="Q319" s="35"/>
    </row>
    <row r="320" spans="1:17" ht="15" customHeight="1" x14ac:dyDescent="0.15">
      <c r="A320" s="9">
        <f t="shared" ca="1" si="26"/>
        <v>48</v>
      </c>
      <c r="B320" s="9">
        <f t="shared" si="27"/>
        <v>0</v>
      </c>
      <c r="C320" s="12"/>
      <c r="D320" s="12"/>
      <c r="E320" s="78">
        <f t="shared" ca="1" si="28"/>
        <v>0.87218385406571142</v>
      </c>
      <c r="F320" s="10">
        <f t="shared" si="29"/>
        <v>1</v>
      </c>
      <c r="G320" s="10">
        <f t="shared" ca="1" si="30"/>
        <v>0.87218385406571142</v>
      </c>
      <c r="H320" s="10">
        <f t="shared" ca="1" si="31"/>
        <v>48</v>
      </c>
      <c r="I320" s="34" t="s">
        <v>78</v>
      </c>
      <c r="J320" s="34" t="s">
        <v>79</v>
      </c>
      <c r="K320" s="34">
        <v>80</v>
      </c>
      <c r="L320" s="34">
        <v>6</v>
      </c>
      <c r="M320" s="71" t="s">
        <v>620</v>
      </c>
      <c r="N320" s="34">
        <v>6</v>
      </c>
      <c r="O320" s="34"/>
      <c r="P320" s="71" t="s">
        <v>144</v>
      </c>
      <c r="Q320" s="35"/>
    </row>
    <row r="321" spans="1:17" ht="15" customHeight="1" x14ac:dyDescent="0.15">
      <c r="A321" s="9">
        <f t="shared" ca="1" si="26"/>
        <v>68</v>
      </c>
      <c r="B321" s="9">
        <f t="shared" si="27"/>
        <v>0</v>
      </c>
      <c r="C321" s="12"/>
      <c r="D321" s="12"/>
      <c r="E321" s="78">
        <f t="shared" ca="1" si="28"/>
        <v>0.82496940136973873</v>
      </c>
      <c r="F321" s="10">
        <f t="shared" si="29"/>
        <v>1</v>
      </c>
      <c r="G321" s="10">
        <f t="shared" ca="1" si="30"/>
        <v>0.82496940136973873</v>
      </c>
      <c r="H321" s="10">
        <f t="shared" ca="1" si="31"/>
        <v>68</v>
      </c>
      <c r="I321" s="34" t="s">
        <v>78</v>
      </c>
      <c r="J321" s="34" t="s">
        <v>79</v>
      </c>
      <c r="K321" s="34">
        <v>80</v>
      </c>
      <c r="L321" s="34">
        <v>7</v>
      </c>
      <c r="M321" s="71" t="s">
        <v>621</v>
      </c>
      <c r="N321" s="34">
        <v>7</v>
      </c>
      <c r="O321" s="34"/>
      <c r="P321" s="71" t="s">
        <v>622</v>
      </c>
      <c r="Q321" s="35"/>
    </row>
    <row r="322" spans="1:17" ht="15" customHeight="1" x14ac:dyDescent="0.15">
      <c r="A322" s="9">
        <f t="shared" ca="1" si="26"/>
        <v>91</v>
      </c>
      <c r="B322" s="9">
        <f t="shared" si="27"/>
        <v>0</v>
      </c>
      <c r="C322" s="12"/>
      <c r="D322" s="12"/>
      <c r="E322" s="78">
        <f t="shared" ca="1" si="28"/>
        <v>0.74023064399434457</v>
      </c>
      <c r="F322" s="10">
        <f t="shared" si="29"/>
        <v>1</v>
      </c>
      <c r="G322" s="10">
        <f t="shared" ca="1" si="30"/>
        <v>0.74023064399434457</v>
      </c>
      <c r="H322" s="10">
        <f t="shared" ca="1" si="31"/>
        <v>91</v>
      </c>
      <c r="I322" s="34" t="s">
        <v>78</v>
      </c>
      <c r="J322" s="34" t="s">
        <v>79</v>
      </c>
      <c r="K322" s="34">
        <v>80</v>
      </c>
      <c r="L322" s="34">
        <v>8</v>
      </c>
      <c r="M322" s="71" t="s">
        <v>623</v>
      </c>
      <c r="N322" s="34">
        <v>8</v>
      </c>
      <c r="O322" s="34"/>
      <c r="P322" s="71" t="s">
        <v>624</v>
      </c>
      <c r="Q322" s="35"/>
    </row>
    <row r="323" spans="1:17" ht="15" customHeight="1" x14ac:dyDescent="0.15">
      <c r="A323" s="9">
        <f t="shared" ca="1" si="26"/>
        <v>12</v>
      </c>
      <c r="B323" s="9">
        <f t="shared" si="27"/>
        <v>0</v>
      </c>
      <c r="C323" s="12"/>
      <c r="D323" s="12"/>
      <c r="E323" s="78">
        <f t="shared" ca="1" si="28"/>
        <v>0.97359668615896211</v>
      </c>
      <c r="F323" s="10">
        <f t="shared" si="29"/>
        <v>1</v>
      </c>
      <c r="G323" s="10">
        <f t="shared" ca="1" si="30"/>
        <v>0.97359668615896211</v>
      </c>
      <c r="H323" s="10">
        <f t="shared" ca="1" si="31"/>
        <v>12</v>
      </c>
      <c r="I323" s="34" t="s">
        <v>78</v>
      </c>
      <c r="J323" s="34" t="s">
        <v>79</v>
      </c>
      <c r="K323" s="34">
        <v>80</v>
      </c>
      <c r="L323" s="34">
        <v>9</v>
      </c>
      <c r="M323" s="71" t="s">
        <v>625</v>
      </c>
      <c r="N323" s="34">
        <v>9</v>
      </c>
      <c r="O323" s="34"/>
      <c r="P323" s="71" t="s">
        <v>45</v>
      </c>
      <c r="Q323" s="35"/>
    </row>
    <row r="324" spans="1:17" ht="15" customHeight="1" x14ac:dyDescent="0.15">
      <c r="A324" s="9">
        <f t="shared" ca="1" si="26"/>
        <v>305</v>
      </c>
      <c r="B324" s="9">
        <f t="shared" si="27"/>
        <v>0</v>
      </c>
      <c r="C324" s="12"/>
      <c r="D324" s="12"/>
      <c r="E324" s="78">
        <f t="shared" ca="1" si="28"/>
        <v>7.3532229817746431E-2</v>
      </c>
      <c r="F324" s="10">
        <f t="shared" si="29"/>
        <v>1</v>
      </c>
      <c r="G324" s="10">
        <f t="shared" ca="1" si="30"/>
        <v>7.3532229817746431E-2</v>
      </c>
      <c r="H324" s="10">
        <f t="shared" ca="1" si="31"/>
        <v>305</v>
      </c>
      <c r="I324" s="34" t="s">
        <v>78</v>
      </c>
      <c r="J324" s="34" t="s">
        <v>79</v>
      </c>
      <c r="K324" s="34">
        <v>80</v>
      </c>
      <c r="L324" s="34">
        <v>10</v>
      </c>
      <c r="M324" s="71" t="s">
        <v>626</v>
      </c>
      <c r="N324" s="34">
        <v>10</v>
      </c>
      <c r="O324" s="34"/>
      <c r="P324" s="71" t="s">
        <v>627</v>
      </c>
      <c r="Q324" s="35"/>
    </row>
    <row r="325" spans="1:17" ht="15" customHeight="1" x14ac:dyDescent="0.15">
      <c r="A325" s="9">
        <f t="shared" ca="1" si="26"/>
        <v>278</v>
      </c>
      <c r="B325" s="9">
        <f t="shared" si="27"/>
        <v>0</v>
      </c>
      <c r="C325" s="12"/>
      <c r="D325" s="12"/>
      <c r="E325" s="78">
        <f t="shared" ca="1" si="28"/>
        <v>0.18189067805801284</v>
      </c>
      <c r="F325" s="10">
        <f t="shared" si="29"/>
        <v>1</v>
      </c>
      <c r="G325" s="10">
        <f t="shared" ca="1" si="30"/>
        <v>0.18189067805801284</v>
      </c>
      <c r="H325" s="10">
        <f t="shared" ca="1" si="31"/>
        <v>278</v>
      </c>
      <c r="I325" s="34" t="s">
        <v>78</v>
      </c>
      <c r="J325" s="34" t="s">
        <v>79</v>
      </c>
      <c r="K325" s="34">
        <v>80</v>
      </c>
      <c r="L325" s="34">
        <v>11</v>
      </c>
      <c r="M325" s="71" t="s">
        <v>628</v>
      </c>
      <c r="N325" s="34">
        <v>11</v>
      </c>
      <c r="O325" s="34"/>
      <c r="P325" s="71" t="s">
        <v>178</v>
      </c>
      <c r="Q325" s="35"/>
    </row>
    <row r="326" spans="1:17" ht="15" customHeight="1" x14ac:dyDescent="0.15">
      <c r="A326" s="9">
        <f t="shared" ca="1" si="26"/>
        <v>57</v>
      </c>
      <c r="B326" s="9">
        <f t="shared" si="27"/>
        <v>0</v>
      </c>
      <c r="C326" s="12"/>
      <c r="D326" s="12"/>
      <c r="E326" s="78">
        <f t="shared" ca="1" si="28"/>
        <v>0.84688628306614222</v>
      </c>
      <c r="F326" s="10">
        <f t="shared" si="29"/>
        <v>1</v>
      </c>
      <c r="G326" s="10">
        <f t="shared" ca="1" si="30"/>
        <v>0.84688628306614222</v>
      </c>
      <c r="H326" s="10">
        <f t="shared" ca="1" si="31"/>
        <v>57</v>
      </c>
      <c r="I326" s="34" t="s">
        <v>78</v>
      </c>
      <c r="J326" s="34" t="s">
        <v>79</v>
      </c>
      <c r="K326" s="34">
        <v>80</v>
      </c>
      <c r="L326" s="34">
        <v>12</v>
      </c>
      <c r="M326" s="71" t="s">
        <v>629</v>
      </c>
      <c r="N326" s="34">
        <v>12</v>
      </c>
      <c r="O326" s="34"/>
      <c r="P326" s="71" t="s">
        <v>217</v>
      </c>
      <c r="Q326" s="35"/>
    </row>
    <row r="327" spans="1:17" ht="15" customHeight="1" x14ac:dyDescent="0.15">
      <c r="A327" s="9">
        <f t="shared" ca="1" si="26"/>
        <v>52</v>
      </c>
      <c r="B327" s="9">
        <f t="shared" si="27"/>
        <v>0</v>
      </c>
      <c r="C327" s="12"/>
      <c r="D327" s="12"/>
      <c r="E327" s="78">
        <f t="shared" ca="1" si="28"/>
        <v>0.85340709045870278</v>
      </c>
      <c r="F327" s="10">
        <f t="shared" si="29"/>
        <v>1</v>
      </c>
      <c r="G327" s="10">
        <f t="shared" ca="1" si="30"/>
        <v>0.85340709045870278</v>
      </c>
      <c r="H327" s="10">
        <f t="shared" ca="1" si="31"/>
        <v>52</v>
      </c>
      <c r="I327" s="34" t="s">
        <v>78</v>
      </c>
      <c r="J327" s="34" t="s">
        <v>79</v>
      </c>
      <c r="K327" s="34">
        <v>80</v>
      </c>
      <c r="L327" s="34">
        <v>13</v>
      </c>
      <c r="M327" s="71" t="s">
        <v>630</v>
      </c>
      <c r="N327" s="34">
        <v>13</v>
      </c>
      <c r="O327" s="34"/>
      <c r="P327" s="71" t="s">
        <v>231</v>
      </c>
      <c r="Q327" s="35"/>
    </row>
    <row r="328" spans="1:17" ht="15" customHeight="1" x14ac:dyDescent="0.15">
      <c r="A328" s="9">
        <f t="shared" ca="1" si="26"/>
        <v>89</v>
      </c>
      <c r="B328" s="9">
        <f t="shared" si="27"/>
        <v>0</v>
      </c>
      <c r="C328" s="12"/>
      <c r="D328" s="12"/>
      <c r="E328" s="78">
        <f t="shared" ca="1" si="28"/>
        <v>0.74466599906427722</v>
      </c>
      <c r="F328" s="10">
        <f t="shared" si="29"/>
        <v>1</v>
      </c>
      <c r="G328" s="10">
        <f t="shared" ca="1" si="30"/>
        <v>0.74466599906427722</v>
      </c>
      <c r="H328" s="10">
        <f t="shared" ca="1" si="31"/>
        <v>89</v>
      </c>
      <c r="I328" s="34" t="s">
        <v>78</v>
      </c>
      <c r="J328" s="34" t="s">
        <v>79</v>
      </c>
      <c r="K328" s="34">
        <v>80</v>
      </c>
      <c r="L328" s="34">
        <v>14</v>
      </c>
      <c r="M328" s="71" t="s">
        <v>631</v>
      </c>
      <c r="N328" s="34">
        <v>14</v>
      </c>
      <c r="O328" s="34"/>
      <c r="P328" s="71" t="s">
        <v>229</v>
      </c>
      <c r="Q328" s="35"/>
    </row>
    <row r="329" spans="1:17" ht="15" customHeight="1" x14ac:dyDescent="0.15">
      <c r="A329" s="9">
        <f t="shared" ca="1" si="26"/>
        <v>242</v>
      </c>
      <c r="B329" s="9">
        <f t="shared" si="27"/>
        <v>0</v>
      </c>
      <c r="C329" s="12"/>
      <c r="D329" s="12"/>
      <c r="E329" s="78">
        <f t="shared" ca="1" si="28"/>
        <v>0.2739311170331088</v>
      </c>
      <c r="F329" s="10">
        <f t="shared" ref="F329:F341" si="32">IF($C$8=C329,1,0)</f>
        <v>1</v>
      </c>
      <c r="G329" s="10">
        <f t="shared" ref="G329:G341" ca="1" si="33">E329*F329</f>
        <v>0.2739311170331088</v>
      </c>
      <c r="H329" s="10">
        <f t="shared" ca="1" si="31"/>
        <v>242</v>
      </c>
      <c r="I329" s="34" t="s">
        <v>78</v>
      </c>
      <c r="J329" s="34" t="s">
        <v>79</v>
      </c>
      <c r="K329" s="34">
        <v>80</v>
      </c>
      <c r="L329" s="34">
        <v>15</v>
      </c>
      <c r="M329" s="71" t="s">
        <v>632</v>
      </c>
      <c r="N329" s="34">
        <v>15</v>
      </c>
      <c r="O329" s="34"/>
      <c r="P329" s="71" t="s">
        <v>633</v>
      </c>
      <c r="Q329" s="35"/>
    </row>
    <row r="330" spans="1:17" ht="15" customHeight="1" x14ac:dyDescent="0.15">
      <c r="A330" s="9">
        <f t="shared" ca="1" si="26"/>
        <v>172</v>
      </c>
      <c r="B330" s="9">
        <f t="shared" si="27"/>
        <v>0</v>
      </c>
      <c r="C330" s="12"/>
      <c r="D330" s="12"/>
      <c r="E330" s="78">
        <f t="shared" ca="1" si="28"/>
        <v>0.49187167591545067</v>
      </c>
      <c r="F330" s="10">
        <f t="shared" si="32"/>
        <v>1</v>
      </c>
      <c r="G330" s="10">
        <f t="shared" ca="1" si="33"/>
        <v>0.49187167591545067</v>
      </c>
      <c r="H330" s="10">
        <f t="shared" ca="1" si="31"/>
        <v>172</v>
      </c>
      <c r="I330" s="90" t="s">
        <v>78</v>
      </c>
      <c r="J330" s="90" t="s">
        <v>79</v>
      </c>
      <c r="K330" s="107">
        <v>80</v>
      </c>
      <c r="L330" s="107">
        <v>16</v>
      </c>
      <c r="M330" s="91" t="s">
        <v>634</v>
      </c>
      <c r="N330" s="90">
        <v>16</v>
      </c>
      <c r="O330" s="90"/>
      <c r="P330" s="91" t="s">
        <v>635</v>
      </c>
      <c r="Q330" s="85"/>
    </row>
    <row r="331" spans="1:17" ht="15" customHeight="1" x14ac:dyDescent="0.15">
      <c r="A331" s="9">
        <f t="shared" ca="1" si="26"/>
        <v>31</v>
      </c>
      <c r="B331" s="9">
        <f t="shared" si="27"/>
        <v>0</v>
      </c>
      <c r="C331" s="12"/>
      <c r="D331" s="12"/>
      <c r="E331" s="78">
        <f t="shared" ca="1" si="28"/>
        <v>0.91438438957524248</v>
      </c>
      <c r="F331" s="10">
        <f t="shared" si="32"/>
        <v>1</v>
      </c>
      <c r="G331" s="10">
        <f t="shared" ca="1" si="33"/>
        <v>0.91438438957524248</v>
      </c>
      <c r="H331" s="10">
        <f t="shared" ca="1" si="31"/>
        <v>31</v>
      </c>
      <c r="I331" s="34" t="s">
        <v>78</v>
      </c>
      <c r="J331" s="34" t="s">
        <v>79</v>
      </c>
      <c r="K331" s="34">
        <v>80</v>
      </c>
      <c r="L331" s="34">
        <v>17</v>
      </c>
      <c r="M331" s="71" t="s">
        <v>636</v>
      </c>
      <c r="N331" s="34">
        <v>17</v>
      </c>
      <c r="O331" s="34"/>
      <c r="P331" s="71" t="s">
        <v>519</v>
      </c>
      <c r="Q331" s="35"/>
    </row>
    <row r="332" spans="1:17" ht="15" customHeight="1" x14ac:dyDescent="0.15">
      <c r="A332" s="9">
        <f t="shared" ca="1" si="26"/>
        <v>185</v>
      </c>
      <c r="B332" s="9">
        <f t="shared" si="27"/>
        <v>0</v>
      </c>
      <c r="C332" s="12"/>
      <c r="D332" s="12"/>
      <c r="E332" s="78">
        <f t="shared" ca="1" si="28"/>
        <v>0.45652679165078225</v>
      </c>
      <c r="F332" s="10">
        <f t="shared" si="32"/>
        <v>1</v>
      </c>
      <c r="G332" s="10">
        <f t="shared" ca="1" si="33"/>
        <v>0.45652679165078225</v>
      </c>
      <c r="H332" s="10">
        <f t="shared" ca="1" si="31"/>
        <v>185</v>
      </c>
      <c r="I332" s="34" t="s">
        <v>78</v>
      </c>
      <c r="J332" s="34" t="s">
        <v>79</v>
      </c>
      <c r="K332" s="34">
        <v>80</v>
      </c>
      <c r="L332" s="34">
        <v>18</v>
      </c>
      <c r="M332" s="71" t="s">
        <v>637</v>
      </c>
      <c r="N332" s="34">
        <v>18</v>
      </c>
      <c r="O332" s="34"/>
      <c r="P332" s="71" t="s">
        <v>638</v>
      </c>
      <c r="Q332" s="35"/>
    </row>
    <row r="333" spans="1:17" ht="15" customHeight="1" x14ac:dyDescent="0.15">
      <c r="A333" s="9">
        <f t="shared" ref="A333:A344" ca="1" si="34">C333*1000+H333</f>
        <v>64</v>
      </c>
      <c r="B333" s="9">
        <f t="shared" ref="B333:B344" si="35">C333*1000+D333</f>
        <v>0</v>
      </c>
      <c r="C333" s="12"/>
      <c r="D333" s="12"/>
      <c r="E333" s="78">
        <f t="shared" ref="E333:E344" ca="1" si="36">RAND()</f>
        <v>0.83661685337059977</v>
      </c>
      <c r="F333" s="10">
        <f t="shared" si="32"/>
        <v>1</v>
      </c>
      <c r="G333" s="10">
        <f t="shared" ca="1" si="33"/>
        <v>0.83661685337059977</v>
      </c>
      <c r="H333" s="10">
        <f t="shared" ref="H333:H344" ca="1" si="37">RANK(G333,G$11:G$344)</f>
        <v>64</v>
      </c>
      <c r="I333" s="34" t="s">
        <v>78</v>
      </c>
      <c r="J333" s="34" t="s">
        <v>79</v>
      </c>
      <c r="K333" s="34">
        <v>80</v>
      </c>
      <c r="L333" s="34">
        <v>19</v>
      </c>
      <c r="M333" s="71" t="s">
        <v>639</v>
      </c>
      <c r="N333" s="34">
        <v>19</v>
      </c>
      <c r="O333" s="34"/>
      <c r="P333" s="71" t="s">
        <v>640</v>
      </c>
      <c r="Q333" s="35"/>
    </row>
    <row r="334" spans="1:17" ht="15" customHeight="1" x14ac:dyDescent="0.15">
      <c r="A334" s="9">
        <f t="shared" ca="1" si="34"/>
        <v>78</v>
      </c>
      <c r="B334" s="9">
        <f t="shared" si="35"/>
        <v>0</v>
      </c>
      <c r="C334" s="12"/>
      <c r="D334" s="12"/>
      <c r="E334" s="78">
        <f t="shared" ca="1" si="36"/>
        <v>0.79915076447057909</v>
      </c>
      <c r="F334" s="10">
        <f t="shared" si="32"/>
        <v>1</v>
      </c>
      <c r="G334" s="10">
        <f t="shared" ca="1" si="33"/>
        <v>0.79915076447057909</v>
      </c>
      <c r="H334" s="10">
        <f t="shared" ca="1" si="37"/>
        <v>78</v>
      </c>
      <c r="I334" s="34" t="s">
        <v>78</v>
      </c>
      <c r="J334" s="34" t="s">
        <v>79</v>
      </c>
      <c r="K334" s="34">
        <v>80</v>
      </c>
      <c r="L334" s="34">
        <v>20</v>
      </c>
      <c r="M334" s="71" t="s">
        <v>641</v>
      </c>
      <c r="N334" s="34">
        <v>20</v>
      </c>
      <c r="O334" s="34"/>
      <c r="P334" s="71" t="s">
        <v>280</v>
      </c>
      <c r="Q334" s="35"/>
    </row>
    <row r="335" spans="1:17" ht="15" customHeight="1" x14ac:dyDescent="0.15">
      <c r="A335" s="9">
        <f t="shared" ca="1" si="34"/>
        <v>105</v>
      </c>
      <c r="B335" s="9">
        <f t="shared" si="35"/>
        <v>0</v>
      </c>
      <c r="C335" s="12"/>
      <c r="D335" s="12"/>
      <c r="E335" s="78">
        <f t="shared" ca="1" si="36"/>
        <v>0.69100323063146341</v>
      </c>
      <c r="F335" s="10">
        <f t="shared" si="32"/>
        <v>1</v>
      </c>
      <c r="G335" s="10">
        <f t="shared" ca="1" si="33"/>
        <v>0.69100323063146341</v>
      </c>
      <c r="H335" s="10">
        <f t="shared" ca="1" si="37"/>
        <v>105</v>
      </c>
      <c r="I335" s="34" t="s">
        <v>78</v>
      </c>
      <c r="J335" s="34" t="s">
        <v>79</v>
      </c>
      <c r="K335" s="34">
        <v>80</v>
      </c>
      <c r="L335" s="34">
        <v>21</v>
      </c>
      <c r="M335" s="71" t="s">
        <v>642</v>
      </c>
      <c r="N335" s="34">
        <v>21</v>
      </c>
      <c r="O335" s="34"/>
      <c r="P335" s="71" t="s">
        <v>282</v>
      </c>
      <c r="Q335" s="35"/>
    </row>
    <row r="336" spans="1:17" ht="15" customHeight="1" x14ac:dyDescent="0.15">
      <c r="A336" s="9">
        <f t="shared" ca="1" si="34"/>
        <v>117</v>
      </c>
      <c r="B336" s="9">
        <f t="shared" si="35"/>
        <v>0</v>
      </c>
      <c r="C336" s="12"/>
      <c r="D336" s="12"/>
      <c r="E336" s="78">
        <f t="shared" ca="1" si="36"/>
        <v>0.6602328918023761</v>
      </c>
      <c r="F336" s="10">
        <f t="shared" si="32"/>
        <v>1</v>
      </c>
      <c r="G336" s="10">
        <f t="shared" ca="1" si="33"/>
        <v>0.6602328918023761</v>
      </c>
      <c r="H336" s="10">
        <f t="shared" ca="1" si="37"/>
        <v>117</v>
      </c>
      <c r="I336" s="34" t="s">
        <v>78</v>
      </c>
      <c r="J336" s="34" t="s">
        <v>79</v>
      </c>
      <c r="K336" s="34">
        <v>80</v>
      </c>
      <c r="L336" s="34">
        <v>22</v>
      </c>
      <c r="M336" s="71" t="s">
        <v>643</v>
      </c>
      <c r="N336" s="34">
        <v>22</v>
      </c>
      <c r="O336" s="34"/>
      <c r="P336" s="71" t="s">
        <v>278</v>
      </c>
      <c r="Q336" s="35"/>
    </row>
    <row r="337" spans="1:17" ht="15" customHeight="1" x14ac:dyDescent="0.15">
      <c r="A337" s="9">
        <f t="shared" ca="1" si="34"/>
        <v>247</v>
      </c>
      <c r="B337" s="9">
        <f t="shared" si="35"/>
        <v>0</v>
      </c>
      <c r="C337" s="12"/>
      <c r="D337" s="12"/>
      <c r="E337" s="78">
        <f t="shared" ca="1" si="36"/>
        <v>0.26429848329855921</v>
      </c>
      <c r="F337" s="10">
        <f t="shared" si="32"/>
        <v>1</v>
      </c>
      <c r="G337" s="10">
        <f t="shared" ca="1" si="33"/>
        <v>0.26429848329855921</v>
      </c>
      <c r="H337" s="10">
        <f t="shared" ca="1" si="37"/>
        <v>247</v>
      </c>
      <c r="I337" s="34" t="s">
        <v>78</v>
      </c>
      <c r="J337" s="34" t="s">
        <v>79</v>
      </c>
      <c r="K337" s="34">
        <v>80</v>
      </c>
      <c r="L337" s="34">
        <v>23</v>
      </c>
      <c r="M337" s="71" t="s">
        <v>644</v>
      </c>
      <c r="N337" s="34">
        <v>23</v>
      </c>
      <c r="O337" s="34"/>
      <c r="P337" s="71" t="s">
        <v>350</v>
      </c>
      <c r="Q337" s="35" t="s">
        <v>351</v>
      </c>
    </row>
    <row r="338" spans="1:17" ht="15" customHeight="1" x14ac:dyDescent="0.15">
      <c r="A338" s="9">
        <f t="shared" ca="1" si="34"/>
        <v>180</v>
      </c>
      <c r="B338" s="9">
        <f t="shared" si="35"/>
        <v>0</v>
      </c>
      <c r="C338" s="12"/>
      <c r="D338" s="12"/>
      <c r="E338" s="78">
        <f t="shared" ca="1" si="36"/>
        <v>0.4716528217357675</v>
      </c>
      <c r="F338" s="10">
        <f t="shared" si="32"/>
        <v>1</v>
      </c>
      <c r="G338" s="10">
        <f t="shared" ca="1" si="33"/>
        <v>0.4716528217357675</v>
      </c>
      <c r="H338" s="10">
        <f t="shared" ca="1" si="37"/>
        <v>180</v>
      </c>
      <c r="I338" s="34" t="s">
        <v>78</v>
      </c>
      <c r="J338" s="34" t="s">
        <v>79</v>
      </c>
      <c r="K338" s="34">
        <v>80</v>
      </c>
      <c r="L338" s="34">
        <v>24</v>
      </c>
      <c r="M338" s="71" t="s">
        <v>645</v>
      </c>
      <c r="N338" s="34">
        <v>24</v>
      </c>
      <c r="O338" s="34"/>
      <c r="P338" s="71" t="s">
        <v>515</v>
      </c>
      <c r="Q338" s="35"/>
    </row>
    <row r="339" spans="1:17" ht="15" customHeight="1" x14ac:dyDescent="0.15">
      <c r="A339" s="9">
        <f t="shared" ca="1" si="34"/>
        <v>146</v>
      </c>
      <c r="B339" s="9">
        <f t="shared" si="35"/>
        <v>0</v>
      </c>
      <c r="C339" s="12"/>
      <c r="D339" s="12"/>
      <c r="E339" s="78">
        <f t="shared" ca="1" si="36"/>
        <v>0.56210110217113418</v>
      </c>
      <c r="F339" s="10">
        <f t="shared" si="32"/>
        <v>1</v>
      </c>
      <c r="G339" s="10">
        <f t="shared" ca="1" si="33"/>
        <v>0.56210110217113418</v>
      </c>
      <c r="H339" s="10">
        <f t="shared" ca="1" si="37"/>
        <v>146</v>
      </c>
      <c r="I339" s="34" t="s">
        <v>78</v>
      </c>
      <c r="J339" s="34" t="s">
        <v>79</v>
      </c>
      <c r="K339" s="34">
        <v>80</v>
      </c>
      <c r="L339" s="34">
        <v>25</v>
      </c>
      <c r="M339" s="71" t="s">
        <v>646</v>
      </c>
      <c r="N339" s="34">
        <v>25</v>
      </c>
      <c r="O339" s="34"/>
      <c r="P339" s="71" t="s">
        <v>365</v>
      </c>
      <c r="Q339" s="35"/>
    </row>
    <row r="340" spans="1:17" ht="15" customHeight="1" x14ac:dyDescent="0.15">
      <c r="A340" s="9">
        <f t="shared" ca="1" si="34"/>
        <v>312</v>
      </c>
      <c r="B340" s="9">
        <f t="shared" si="35"/>
        <v>0</v>
      </c>
      <c r="C340" s="12"/>
      <c r="D340" s="12"/>
      <c r="E340" s="78">
        <f t="shared" ca="1" si="36"/>
        <v>5.7183180827857782E-2</v>
      </c>
      <c r="F340" s="10">
        <f t="shared" si="32"/>
        <v>1</v>
      </c>
      <c r="G340" s="10">
        <f t="shared" ca="1" si="33"/>
        <v>5.7183180827857782E-2</v>
      </c>
      <c r="H340" s="10">
        <f t="shared" ca="1" si="37"/>
        <v>312</v>
      </c>
      <c r="I340" s="34" t="s">
        <v>78</v>
      </c>
      <c r="J340" s="34" t="s">
        <v>79</v>
      </c>
      <c r="K340" s="34">
        <v>80</v>
      </c>
      <c r="L340" s="34">
        <v>26</v>
      </c>
      <c r="M340" s="71" t="s">
        <v>647</v>
      </c>
      <c r="N340" s="34">
        <v>26</v>
      </c>
      <c r="O340" s="34"/>
      <c r="P340" s="71" t="s">
        <v>603</v>
      </c>
      <c r="Q340" s="35"/>
    </row>
    <row r="341" spans="1:17" ht="15" customHeight="1" x14ac:dyDescent="0.15">
      <c r="A341" s="9">
        <f t="shared" ca="1" si="34"/>
        <v>319</v>
      </c>
      <c r="B341" s="9">
        <f t="shared" si="35"/>
        <v>0</v>
      </c>
      <c r="C341" s="12"/>
      <c r="D341" s="12"/>
      <c r="E341" s="78">
        <f t="shared" ca="1" si="36"/>
        <v>3.3556676630828397E-2</v>
      </c>
      <c r="F341" s="10">
        <f t="shared" si="32"/>
        <v>1</v>
      </c>
      <c r="G341" s="10">
        <f t="shared" ca="1" si="33"/>
        <v>3.3556676630828397E-2</v>
      </c>
      <c r="H341" s="10">
        <f t="shared" ca="1" si="37"/>
        <v>319</v>
      </c>
      <c r="I341" s="34" t="s">
        <v>78</v>
      </c>
      <c r="J341" s="34" t="s">
        <v>79</v>
      </c>
      <c r="K341" s="34">
        <v>80</v>
      </c>
      <c r="L341" s="34">
        <v>27</v>
      </c>
      <c r="M341" s="71" t="s">
        <v>648</v>
      </c>
      <c r="N341" s="34">
        <v>27</v>
      </c>
      <c r="O341" s="34"/>
      <c r="P341" s="71" t="s">
        <v>451</v>
      </c>
      <c r="Q341" s="35"/>
    </row>
    <row r="342" spans="1:17" ht="15" customHeight="1" x14ac:dyDescent="0.15">
      <c r="A342" s="9">
        <f t="shared" ref="A342" ca="1" si="38">C342*1000+H342</f>
        <v>267</v>
      </c>
      <c r="B342" s="9">
        <f t="shared" ref="B342" si="39">C342*1000+D342</f>
        <v>0</v>
      </c>
      <c r="C342" s="12"/>
      <c r="D342" s="12"/>
      <c r="E342" s="78">
        <f t="shared" ca="1" si="36"/>
        <v>0.21598827827591216</v>
      </c>
      <c r="F342" s="10">
        <f t="shared" ref="F342:F344" si="40">IF($C$8=C342,1,0)</f>
        <v>1</v>
      </c>
      <c r="G342" s="10">
        <f t="shared" ref="G342:G344" ca="1" si="41">E342*F342</f>
        <v>0.21598827827591216</v>
      </c>
      <c r="H342" s="10">
        <f t="shared" ca="1" si="37"/>
        <v>267</v>
      </c>
      <c r="I342" s="34" t="s">
        <v>78</v>
      </c>
      <c r="J342" s="34" t="s">
        <v>79</v>
      </c>
      <c r="K342" s="34">
        <v>80</v>
      </c>
      <c r="L342" s="34">
        <v>28</v>
      </c>
      <c r="M342" s="71" t="s">
        <v>649</v>
      </c>
      <c r="N342" s="34">
        <v>28</v>
      </c>
      <c r="O342" s="34"/>
      <c r="P342" s="71" t="s">
        <v>502</v>
      </c>
      <c r="Q342" s="35"/>
    </row>
    <row r="343" spans="1:17" ht="15" customHeight="1" x14ac:dyDescent="0.15">
      <c r="A343" s="9">
        <f t="shared" ca="1" si="34"/>
        <v>33</v>
      </c>
      <c r="B343" s="9">
        <f t="shared" si="35"/>
        <v>0</v>
      </c>
      <c r="C343" s="12"/>
      <c r="D343" s="12"/>
      <c r="E343" s="78">
        <f t="shared" ca="1" si="36"/>
        <v>0.91008897917999687</v>
      </c>
      <c r="F343" s="10">
        <f t="shared" si="40"/>
        <v>1</v>
      </c>
      <c r="G343" s="10">
        <f t="shared" ca="1" si="41"/>
        <v>0.91008897917999687</v>
      </c>
      <c r="H343" s="10">
        <f t="shared" ca="1" si="37"/>
        <v>33</v>
      </c>
      <c r="I343" s="34" t="s">
        <v>78</v>
      </c>
      <c r="J343" s="34" t="s">
        <v>79</v>
      </c>
      <c r="K343" s="34">
        <v>80</v>
      </c>
      <c r="L343" s="34">
        <v>29</v>
      </c>
      <c r="M343" s="149" t="s">
        <v>671</v>
      </c>
      <c r="N343" s="34">
        <v>29</v>
      </c>
      <c r="O343" s="34"/>
      <c r="P343" s="149" t="s">
        <v>672</v>
      </c>
      <c r="Q343" s="35" t="s">
        <v>673</v>
      </c>
    </row>
    <row r="344" spans="1:17" ht="15" customHeight="1" x14ac:dyDescent="0.15">
      <c r="A344" s="9">
        <f t="shared" ca="1" si="34"/>
        <v>195</v>
      </c>
      <c r="B344" s="9">
        <f t="shared" si="35"/>
        <v>0</v>
      </c>
      <c r="C344" s="12"/>
      <c r="D344" s="12"/>
      <c r="E344" s="78">
        <f t="shared" ca="1" si="36"/>
        <v>0.4349574984475737</v>
      </c>
      <c r="F344" s="10">
        <f t="shared" si="40"/>
        <v>1</v>
      </c>
      <c r="G344" s="10">
        <f t="shared" ca="1" si="41"/>
        <v>0.4349574984475737</v>
      </c>
      <c r="H344" s="10">
        <f t="shared" ca="1" si="37"/>
        <v>195</v>
      </c>
      <c r="I344" s="34" t="s">
        <v>78</v>
      </c>
      <c r="J344" s="34" t="s">
        <v>79</v>
      </c>
      <c r="K344" s="34">
        <v>80</v>
      </c>
      <c r="L344" s="34">
        <v>30</v>
      </c>
      <c r="M344" s="150" t="s">
        <v>675</v>
      </c>
      <c r="N344" s="34">
        <v>30</v>
      </c>
      <c r="O344" s="34"/>
      <c r="P344" s="150" t="s">
        <v>674</v>
      </c>
      <c r="Q344" s="35" t="s">
        <v>673</v>
      </c>
    </row>
    <row r="345" spans="1:17" ht="15" customHeight="1" x14ac:dyDescent="0.15">
      <c r="C345" s="83"/>
    </row>
    <row r="346" spans="1:17" ht="15" customHeight="1" x14ac:dyDescent="0.15">
      <c r="C346" s="83"/>
    </row>
    <row r="347" spans="1:17" ht="15" customHeight="1" x14ac:dyDescent="0.15">
      <c r="C347" s="83"/>
    </row>
    <row r="348" spans="1:17" ht="15" customHeight="1" x14ac:dyDescent="0.15">
      <c r="C348" s="83"/>
    </row>
    <row r="349" spans="1:17" ht="15" customHeight="1" x14ac:dyDescent="0.15">
      <c r="C349" s="83"/>
    </row>
    <row r="350" spans="1:17" ht="15" customHeight="1" x14ac:dyDescent="0.15">
      <c r="C350" s="83"/>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F17" sqref="F17:G17"/>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8" t="s">
        <v>6</v>
      </c>
      <c r="D2" s="119"/>
      <c r="E2" s="119"/>
      <c r="F2" s="119"/>
      <c r="G2" s="119"/>
      <c r="H2" s="119"/>
      <c r="I2" s="119"/>
      <c r="J2" s="119"/>
      <c r="K2" s="119"/>
      <c r="L2" s="119"/>
      <c r="M2" s="119"/>
      <c r="N2" s="119"/>
      <c r="O2" s="119"/>
      <c r="P2" s="119"/>
    </row>
    <row r="3" spans="1:16" x14ac:dyDescent="0.15">
      <c r="B3" s="3"/>
      <c r="C3" s="120" t="s">
        <v>36</v>
      </c>
      <c r="D3" s="120"/>
      <c r="E3" s="120"/>
      <c r="F3" s="120"/>
      <c r="G3" s="120"/>
      <c r="H3" s="120"/>
      <c r="I3" s="120"/>
      <c r="J3" s="120"/>
      <c r="K3" s="120"/>
      <c r="L3" s="120"/>
      <c r="M3" s="120"/>
      <c r="N3" s="120"/>
      <c r="O3" s="120"/>
      <c r="P3" s="120"/>
    </row>
    <row r="4" spans="1:16" ht="19.5" customHeight="1" x14ac:dyDescent="0.15">
      <c r="B4" s="3"/>
      <c r="C4" s="33"/>
      <c r="D4" s="33"/>
      <c r="E4" s="33"/>
      <c r="F4" s="88" t="s">
        <v>676</v>
      </c>
      <c r="G4" s="89" t="s">
        <v>677</v>
      </c>
      <c r="H4" s="33"/>
      <c r="I4" s="33"/>
      <c r="J4" s="33"/>
      <c r="K4" s="33"/>
      <c r="L4" s="33"/>
      <c r="M4" s="33"/>
      <c r="N4" s="33"/>
      <c r="O4" s="33"/>
      <c r="P4" s="33"/>
    </row>
    <row r="5" spans="1:16" ht="21" customHeight="1" x14ac:dyDescent="0.15">
      <c r="A5" s="64" t="s">
        <v>30</v>
      </c>
      <c r="C5" s="54" t="s">
        <v>13</v>
      </c>
      <c r="D5" s="121" t="s">
        <v>34</v>
      </c>
      <c r="E5" s="124" t="s">
        <v>20</v>
      </c>
      <c r="F5" s="125"/>
      <c r="G5" s="126"/>
    </row>
    <row r="6" spans="1:16" ht="21" customHeight="1" x14ac:dyDescent="0.15">
      <c r="A6" s="64" t="s">
        <v>31</v>
      </c>
      <c r="B6" s="25"/>
      <c r="C6" s="44">
        <v>1</v>
      </c>
      <c r="D6" s="122"/>
      <c r="E6" s="127" t="s">
        <v>17</v>
      </c>
      <c r="F6" s="128"/>
      <c r="G6" s="129"/>
    </row>
    <row r="7" spans="1:16" ht="21" customHeight="1" x14ac:dyDescent="0.15">
      <c r="C7" s="32" t="s">
        <v>14</v>
      </c>
      <c r="D7" s="123"/>
      <c r="E7" s="130"/>
      <c r="F7" s="131"/>
      <c r="G7" s="132"/>
    </row>
    <row r="8" spans="1:16" ht="20.25" customHeight="1" x14ac:dyDescent="0.15">
      <c r="B8" s="52"/>
      <c r="C8" s="53"/>
      <c r="D8" s="31"/>
      <c r="E8" s="31"/>
      <c r="F8" s="133"/>
      <c r="G8" s="133"/>
    </row>
    <row r="9" spans="1:16" ht="26.25" customHeight="1" x14ac:dyDescent="0.15">
      <c r="B9" s="25"/>
      <c r="C9" s="29"/>
      <c r="D9" s="36" t="s">
        <v>15</v>
      </c>
      <c r="E9" s="134" t="s">
        <v>19</v>
      </c>
      <c r="F9" s="135"/>
      <c r="G9" s="136"/>
    </row>
    <row r="10" spans="1:16" ht="47.25" customHeight="1" x14ac:dyDescent="0.15">
      <c r="B10" s="66">
        <f t="shared" ref="B10:B14" si="0">$C$6*1000+C10</f>
        <v>1001</v>
      </c>
      <c r="C10" s="28">
        <v>1</v>
      </c>
      <c r="D10" s="73" t="str">
        <f>IF($B$2=0,VLOOKUP(B10,選択シート!$B:$P,12,FALSE), VLOOKUP(B10,選択シート!$A:$P, 13,FALSE))</f>
        <v>アジア州のうち，日本が含まれる地域。</v>
      </c>
      <c r="E10" s="37">
        <f>IF($B$2=0,VLOOKUP(B10,選択シート!$B:$Q,14,FALSE), VLOOKUP(B10,選択シート!$A:$Q, 15,FALSE))</f>
        <v>0</v>
      </c>
      <c r="F10" s="37"/>
      <c r="G10" s="80">
        <f>IF($B$2=0,VLOOKUP(B10,選択シート!$B:$Q,16,FALSE), VLOOKUP(B10,選択シート!$A:$Q, 17,FALSE))</f>
        <v>0</v>
      </c>
    </row>
    <row r="11" spans="1:16" ht="47.25" customHeight="1" x14ac:dyDescent="0.15">
      <c r="B11" s="66">
        <f t="shared" si="0"/>
        <v>1002</v>
      </c>
      <c r="C11" s="5">
        <v>2</v>
      </c>
      <c r="D11" s="73" t="str">
        <f>IF($B$2=0,VLOOKUP(B11,選択シート!$B:$P,12,FALSE), VLOOKUP(B11,選択シート!$A:$P, 13,FALSE))</f>
        <v>日本やイギリスのような海に囲まれている国。</v>
      </c>
      <c r="E11" s="38">
        <f>IF($B$2=0,VLOOKUP(B11,選択シート!$B:$Q,14,FALSE), VLOOKUP(B11,選択シート!$A:$Q, 15,FALSE))</f>
        <v>0</v>
      </c>
      <c r="F11" s="37"/>
      <c r="G11" s="80">
        <f>IF($B$2=0,VLOOKUP(B11,選択シート!$B:$Q,16,FALSE), VLOOKUP(B11,選択シート!$A:$Q, 17,FALSE))</f>
        <v>0</v>
      </c>
    </row>
    <row r="12" spans="1:16" ht="47.25" customHeight="1" x14ac:dyDescent="0.15">
      <c r="B12" s="66">
        <f t="shared" si="0"/>
        <v>1003</v>
      </c>
      <c r="C12" s="5">
        <v>3</v>
      </c>
      <c r="D12" s="73" t="str">
        <f>IF($B$2=0,VLOOKUP(B12,選択シート!$B:$P,12,FALSE), VLOOKUP(B12,選択シート!$A:$P, 13,FALSE))</f>
        <v>世界で最も面積が広い国。</v>
      </c>
      <c r="E12" s="38">
        <f>IF($B$2=0,VLOOKUP(B12,選択シート!$B:$Q,14,FALSE), VLOOKUP(B12,選択シート!$A:$Q, 15,FALSE))</f>
        <v>0</v>
      </c>
      <c r="F12" s="37"/>
      <c r="G12" s="80">
        <f>IF($B$2=0,VLOOKUP(B12,選択シート!$B:$Q,16,FALSE), VLOOKUP(B12,選択シート!$A:$Q, 17,FALSE))</f>
        <v>0</v>
      </c>
    </row>
    <row r="13" spans="1:16" ht="47.25" customHeight="1" x14ac:dyDescent="0.15">
      <c r="B13" s="66">
        <f t="shared" si="0"/>
        <v>1004</v>
      </c>
      <c r="C13" s="5">
        <v>4</v>
      </c>
      <c r="D13" s="73" t="str">
        <f>IF($B$2=0,VLOOKUP(B13,選択シート!$B:$P,12,FALSE), VLOOKUP(B13,選択シート!$A:$P, 13,FALSE))</f>
        <v>世界で最も人口が少なく，最も面積がせまい国。</v>
      </c>
      <c r="E13" s="38">
        <f>IF($B$2=0,VLOOKUP(B13,選択シート!$B:$Q,14,FALSE), VLOOKUP(B13,選択シート!$A:$Q, 15,FALSE))</f>
        <v>0</v>
      </c>
      <c r="F13" s="37"/>
      <c r="G13" s="80">
        <f>IF($B$2=0,VLOOKUP(B13,選択シート!$B:$Q,16,FALSE), VLOOKUP(B13,選択シート!$A:$Q, 17,FALSE))</f>
        <v>0</v>
      </c>
    </row>
    <row r="14" spans="1:16" ht="47.25" customHeight="1" x14ac:dyDescent="0.15">
      <c r="B14" s="66">
        <f t="shared" si="0"/>
        <v>1005</v>
      </c>
      <c r="C14" s="5">
        <v>5</v>
      </c>
      <c r="D14" s="73" t="str">
        <f>IF($B$2=0,VLOOKUP(B14,選択シート!$B:$P,12,FALSE), VLOOKUP(B14,選択シート!$A:$P, 13,FALSE))</f>
        <v>地球儀や地図上に，赤道と平行に引かれた横の線。</v>
      </c>
      <c r="E14" s="38">
        <f>IF($B$2=0,VLOOKUP(B14,選択シート!$B:$Q,14,FALSE), VLOOKUP(B14,選択シート!$A:$Q, 15,FALSE))</f>
        <v>0</v>
      </c>
      <c r="F14" s="37"/>
      <c r="G14" s="80">
        <f>IF($B$2=0,VLOOKUP(B14,選択シート!$B:$Q,16,FALSE), VLOOKUP(B14,選択シート!$A:$Q, 17,FALSE))</f>
        <v>0</v>
      </c>
    </row>
    <row r="15" spans="1:16" ht="21.75" customHeight="1" x14ac:dyDescent="0.15">
      <c r="B15" s="65"/>
      <c r="C15" s="40"/>
      <c r="D15" s="41"/>
      <c r="E15" s="41"/>
      <c r="F15" s="40"/>
      <c r="G15" s="42"/>
    </row>
    <row r="16" spans="1:16" ht="19.5" customHeight="1" x14ac:dyDescent="0.15">
      <c r="B16" s="67"/>
      <c r="C16" s="43"/>
      <c r="D16" s="43"/>
      <c r="E16" s="43"/>
      <c r="F16" s="88" t="s">
        <v>676</v>
      </c>
      <c r="G16" s="89" t="s">
        <v>677</v>
      </c>
      <c r="H16" s="33"/>
      <c r="I16" s="33"/>
      <c r="J16" s="33"/>
      <c r="K16" s="33"/>
      <c r="L16" s="33"/>
      <c r="M16" s="33"/>
      <c r="N16" s="33"/>
      <c r="O16" s="33"/>
      <c r="P16" s="33"/>
    </row>
    <row r="17" spans="2:7" ht="21" customHeight="1" x14ac:dyDescent="0.15">
      <c r="B17" s="66"/>
      <c r="C17" s="55" t="s">
        <v>13</v>
      </c>
      <c r="D17" s="137" t="s">
        <v>32</v>
      </c>
      <c r="E17" s="46"/>
      <c r="F17" s="140"/>
      <c r="G17" s="141"/>
    </row>
    <row r="18" spans="2:7" ht="21" customHeight="1" x14ac:dyDescent="0.15">
      <c r="B18" s="68"/>
      <c r="C18" s="44">
        <f>C6</f>
        <v>1</v>
      </c>
      <c r="D18" s="138"/>
      <c r="E18" s="57"/>
      <c r="F18" s="142"/>
      <c r="G18" s="143"/>
    </row>
    <row r="19" spans="2:7" ht="21" customHeight="1" x14ac:dyDescent="0.15">
      <c r="B19" s="67"/>
      <c r="C19" s="45" t="s">
        <v>14</v>
      </c>
      <c r="D19" s="139"/>
      <c r="E19" s="58"/>
      <c r="F19" s="144"/>
      <c r="G19" s="145"/>
    </row>
    <row r="20" spans="2:7" ht="20.25" customHeight="1" x14ac:dyDescent="0.15">
      <c r="B20" s="69"/>
      <c r="C20" s="51"/>
      <c r="D20" s="46"/>
      <c r="E20" s="57"/>
      <c r="F20" s="146"/>
      <c r="G20" s="146"/>
    </row>
    <row r="21" spans="2:7" ht="26.25" customHeight="1" x14ac:dyDescent="0.15">
      <c r="B21" s="67"/>
      <c r="C21" s="47"/>
      <c r="D21" s="56" t="s">
        <v>15</v>
      </c>
      <c r="E21" s="115" t="s">
        <v>16</v>
      </c>
      <c r="F21" s="116"/>
      <c r="G21" s="117"/>
    </row>
    <row r="22" spans="2:7" ht="48" customHeight="1" x14ac:dyDescent="0.15">
      <c r="B22" s="66">
        <f t="shared" ref="B22:B26" si="1">$C$6*1000+C22</f>
        <v>1001</v>
      </c>
      <c r="C22" s="48">
        <v>1</v>
      </c>
      <c r="D22" s="74" t="str">
        <f>IF($B$2=0,VLOOKUP(B22,選択シート!$B:$P,12,FALSE), VLOOKUP(B22,選択シート!$A:$P, 13,FALSE))</f>
        <v>アジア州のうち，日本が含まれる地域。</v>
      </c>
      <c r="E22" s="75">
        <f>IF($B$2=0,VLOOKUP(B22,選択シート!$B:$Q,14,FALSE), VLOOKUP(B22,選択シート!$A:$Q, 15,FALSE))</f>
        <v>0</v>
      </c>
      <c r="F22" s="76" t="str">
        <f>IF($B$2=0,VLOOKUP(B22,選択シート!$B:$Q,15,FALSE), VLOOKUP(B22,選択シート!$A:$Q, 16,FALSE))</f>
        <v>東アジア</v>
      </c>
      <c r="G22" s="79">
        <f>IF($B$2=0,VLOOKUP(B22,選択シート!$B:$Q,16,FALSE), VLOOKUP(B22,選択シート!$A:$Q, 17,FALSE))</f>
        <v>0</v>
      </c>
    </row>
    <row r="23" spans="2:7" ht="48" customHeight="1" x14ac:dyDescent="0.15">
      <c r="B23" s="66">
        <f t="shared" si="1"/>
        <v>1002</v>
      </c>
      <c r="C23" s="49">
        <v>2</v>
      </c>
      <c r="D23" s="74" t="str">
        <f>IF($B$2=0,VLOOKUP(B23,選択シート!$B:$P,12,FALSE), VLOOKUP(B23,選択シート!$A:$P, 13,FALSE))</f>
        <v>日本やイギリスのような海に囲まれている国。</v>
      </c>
      <c r="E23" s="77">
        <f>IF($B$2=0,VLOOKUP(B23,選択シート!$B:$Q,14,FALSE), VLOOKUP(B23,選択シート!$A:$Q, 15,FALSE))</f>
        <v>0</v>
      </c>
      <c r="F23" s="76" t="str">
        <f>IF($B$2=0,VLOOKUP(B23,選択シート!$B:$Q,15,FALSE), VLOOKUP(B23,選択シート!$A:$Q, 16,FALSE))</f>
        <v>島国［海洋国］</v>
      </c>
      <c r="G23" s="79">
        <f>IF($B$2=0,VLOOKUP(B23,選択シート!$B:$Q,16,FALSE), VLOOKUP(B23,選択シート!$A:$Q, 17,FALSE))</f>
        <v>0</v>
      </c>
    </row>
    <row r="24" spans="2:7" ht="48" customHeight="1" x14ac:dyDescent="0.15">
      <c r="B24" s="66">
        <f t="shared" si="1"/>
        <v>1003</v>
      </c>
      <c r="C24" s="49">
        <v>3</v>
      </c>
      <c r="D24" s="74" t="str">
        <f>IF($B$2=0,VLOOKUP(B24,選択シート!$B:$P,12,FALSE), VLOOKUP(B24,選択シート!$A:$P, 13,FALSE))</f>
        <v>世界で最も面積が広い国。</v>
      </c>
      <c r="E24" s="77">
        <f>IF($B$2=0,VLOOKUP(B24,選択シート!$B:$Q,14,FALSE), VLOOKUP(B24,選択シート!$A:$Q, 15,FALSE))</f>
        <v>0</v>
      </c>
      <c r="F24" s="76" t="str">
        <f>IF($B$2=0,VLOOKUP(B24,選択シート!$B:$Q,15,FALSE), VLOOKUP(B24,選択シート!$A:$Q, 16,FALSE))</f>
        <v>ロシア（連邦）</v>
      </c>
      <c r="G24" s="79">
        <f>IF($B$2=0,VLOOKUP(B24,選択シート!$B:$Q,16,FALSE), VLOOKUP(B24,選択シート!$A:$Q, 17,FALSE))</f>
        <v>0</v>
      </c>
    </row>
    <row r="25" spans="2:7" ht="48" customHeight="1" x14ac:dyDescent="0.15">
      <c r="B25" s="66">
        <f t="shared" si="1"/>
        <v>1004</v>
      </c>
      <c r="C25" s="49">
        <v>4</v>
      </c>
      <c r="D25" s="74" t="str">
        <f>IF($B$2=0,VLOOKUP(B25,選択シート!$B:$P,12,FALSE), VLOOKUP(B25,選択シート!$A:$P, 13,FALSE))</f>
        <v>世界で最も人口が少なく，最も面積がせまい国。</v>
      </c>
      <c r="E25" s="77">
        <f>IF($B$2=0,VLOOKUP(B25,選択シート!$B:$Q,14,FALSE), VLOOKUP(B25,選択シート!$A:$Q, 15,FALSE))</f>
        <v>0</v>
      </c>
      <c r="F25" s="76" t="str">
        <f>IF($B$2=0,VLOOKUP(B25,選択シート!$B:$Q,15,FALSE), VLOOKUP(B25,選択シート!$A:$Q, 16,FALSE))</f>
        <v>バチカン市国</v>
      </c>
      <c r="G25" s="79">
        <f>IF($B$2=0,VLOOKUP(B25,選択シート!$B:$Q,16,FALSE), VLOOKUP(B25,選択シート!$A:$Q, 17,FALSE))</f>
        <v>0</v>
      </c>
    </row>
    <row r="26" spans="2:7" ht="48" customHeight="1" x14ac:dyDescent="0.15">
      <c r="B26" s="66">
        <f t="shared" si="1"/>
        <v>1005</v>
      </c>
      <c r="C26" s="49">
        <v>5</v>
      </c>
      <c r="D26" s="74" t="str">
        <f>IF($B$2=0,VLOOKUP(B26,選択シート!$B:$P,12,FALSE), VLOOKUP(B26,選択シート!$A:$P, 13,FALSE))</f>
        <v>地球儀や地図上に，赤道と平行に引かれた横の線。</v>
      </c>
      <c r="E26" s="77">
        <f>IF($B$2=0,VLOOKUP(B26,選択シート!$B:$Q,14,FALSE), VLOOKUP(B26,選択シート!$A:$Q, 15,FALSE))</f>
        <v>0</v>
      </c>
      <c r="F26" s="76" t="str">
        <f>IF($B$2=0,VLOOKUP(B26,選択シート!$B:$Q,15,FALSE), VLOOKUP(B26,選択シート!$A:$Q, 16,FALSE))</f>
        <v>緯線</v>
      </c>
      <c r="G26" s="79">
        <f>IF($B$2=0,VLOOKUP(B26,選択シート!$B:$Q,16,FALSE), VLOOKUP(B26,選択シート!$A:$Q, 17,FALSE))</f>
        <v>0</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G21" sqref="G21"/>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20" customWidth="1"/>
    <col min="7" max="7" width="5.5" style="39" customWidth="1"/>
  </cols>
  <sheetData>
    <row r="1" spans="1:16" ht="14.25" thickBot="1" x14ac:dyDescent="0.2"/>
    <row r="2" spans="1:16" ht="14.25" thickBot="1" x14ac:dyDescent="0.2">
      <c r="B2" s="11"/>
      <c r="C2" s="118" t="s">
        <v>6</v>
      </c>
      <c r="D2" s="119"/>
      <c r="E2" s="119"/>
      <c r="F2" s="119"/>
      <c r="G2" s="119"/>
      <c r="H2" s="119"/>
      <c r="I2" s="119"/>
      <c r="J2" s="119"/>
      <c r="K2" s="119"/>
      <c r="L2" s="119"/>
      <c r="M2" s="119"/>
      <c r="N2" s="119"/>
      <c r="O2" s="119"/>
      <c r="P2" s="119"/>
    </row>
    <row r="3" spans="1:16" x14ac:dyDescent="0.15">
      <c r="B3" s="3"/>
      <c r="C3" s="120" t="s">
        <v>36</v>
      </c>
      <c r="D3" s="120"/>
      <c r="E3" s="120"/>
      <c r="F3" s="120"/>
      <c r="G3" s="120"/>
      <c r="H3" s="120"/>
      <c r="I3" s="120"/>
      <c r="J3" s="120"/>
      <c r="K3" s="120"/>
      <c r="L3" s="120"/>
      <c r="M3" s="120"/>
      <c r="N3" s="120"/>
      <c r="O3" s="120"/>
      <c r="P3" s="120"/>
    </row>
    <row r="4" spans="1:16" ht="19.5" customHeight="1" x14ac:dyDescent="0.15">
      <c r="B4" s="3"/>
      <c r="C4" s="30"/>
      <c r="D4" s="30"/>
      <c r="E4" s="33"/>
      <c r="F4" s="88" t="s">
        <v>676</v>
      </c>
      <c r="G4" s="89" t="s">
        <v>677</v>
      </c>
      <c r="H4" s="30"/>
      <c r="I4" s="30"/>
      <c r="J4" s="30"/>
      <c r="K4" s="30"/>
      <c r="L4" s="30"/>
      <c r="M4" s="30"/>
      <c r="N4" s="30"/>
      <c r="O4" s="30"/>
      <c r="P4" s="30"/>
    </row>
    <row r="5" spans="1:16" ht="21" customHeight="1" x14ac:dyDescent="0.15">
      <c r="A5" s="64" t="s">
        <v>30</v>
      </c>
      <c r="C5" s="54" t="s">
        <v>13</v>
      </c>
      <c r="D5" s="121" t="s">
        <v>35</v>
      </c>
      <c r="E5" s="124" t="s">
        <v>20</v>
      </c>
      <c r="F5" s="125"/>
      <c r="G5" s="126"/>
    </row>
    <row r="6" spans="1:16" ht="21" customHeight="1" x14ac:dyDescent="0.15">
      <c r="A6" s="64" t="s">
        <v>31</v>
      </c>
      <c r="B6" s="25"/>
      <c r="C6" s="27"/>
      <c r="D6" s="122"/>
      <c r="E6" s="127" t="s">
        <v>17</v>
      </c>
      <c r="F6" s="128"/>
      <c r="G6" s="129"/>
    </row>
    <row r="7" spans="1:16" ht="21" customHeight="1" x14ac:dyDescent="0.15">
      <c r="B7" s="25"/>
      <c r="C7" s="32" t="s">
        <v>14</v>
      </c>
      <c r="D7" s="123"/>
      <c r="E7" s="130"/>
      <c r="F7" s="131"/>
      <c r="G7" s="132"/>
    </row>
    <row r="8" spans="1:16" ht="20.25" customHeight="1" x14ac:dyDescent="0.15">
      <c r="B8" s="52"/>
      <c r="C8" s="53"/>
      <c r="D8" s="31"/>
      <c r="E8" s="31"/>
      <c r="F8" s="133"/>
      <c r="G8" s="133"/>
    </row>
    <row r="9" spans="1:16" ht="26.25" customHeight="1" x14ac:dyDescent="0.15">
      <c r="B9" s="25"/>
      <c r="C9" s="29"/>
      <c r="D9" s="36" t="s">
        <v>15</v>
      </c>
      <c r="E9" s="134" t="s">
        <v>19</v>
      </c>
      <c r="F9" s="135"/>
      <c r="G9" s="136"/>
    </row>
    <row r="10" spans="1:16" ht="47.25" customHeight="1" x14ac:dyDescent="0.15">
      <c r="B10" s="66">
        <f t="shared" ref="B10:B19" si="0">$C$6*1000+C10</f>
        <v>1</v>
      </c>
      <c r="C10" s="28">
        <v>1</v>
      </c>
      <c r="D10" s="73" t="e">
        <f>IF($B$2=0,VLOOKUP(B10,選択シート!$B:$P,12,FALSE), VLOOKUP(B10,選択シート!$A:$P, 13,FALSE))</f>
        <v>#N/A</v>
      </c>
      <c r="E10" s="37" t="e">
        <f>IF($B$2=0,VLOOKUP(B10,選択シート!$B:$Q,14,FALSE), VLOOKUP(B10,選択シート!$A:$Q, 15,FALSE))</f>
        <v>#N/A</v>
      </c>
      <c r="F10" s="37"/>
      <c r="G10" s="80" t="e">
        <f>IF($B$2=0,VLOOKUP(B10,選択シート!$B:$Q,16,FALSE), VLOOKUP(B10,選択シート!$A:$Q, 17,FALSE))</f>
        <v>#N/A</v>
      </c>
    </row>
    <row r="11" spans="1:16" ht="47.25" customHeight="1" x14ac:dyDescent="0.15">
      <c r="B11" s="66">
        <f t="shared" si="0"/>
        <v>2</v>
      </c>
      <c r="C11" s="5">
        <v>2</v>
      </c>
      <c r="D11" s="73" t="e">
        <f>IF($B$2=0,VLOOKUP(B11,選択シート!$B:$P,12,FALSE), VLOOKUP(B11,選択シート!$A:$P, 13,FALSE))</f>
        <v>#N/A</v>
      </c>
      <c r="E11" s="38" t="e">
        <f>IF($B$2=0,VLOOKUP(B11,選択シート!$B:$Q,14,FALSE), VLOOKUP(B11,選択シート!$A:$Q, 15,FALSE))</f>
        <v>#N/A</v>
      </c>
      <c r="F11" s="37"/>
      <c r="G11" s="80" t="e">
        <f>IF($B$2=0,VLOOKUP(B11,選択シート!$B:$Q,16,FALSE), VLOOKUP(B11,選択シート!$A:$Q, 17,FALSE))</f>
        <v>#N/A</v>
      </c>
    </row>
    <row r="12" spans="1:16" ht="47.25" customHeight="1" x14ac:dyDescent="0.15">
      <c r="B12" s="66">
        <f t="shared" si="0"/>
        <v>3</v>
      </c>
      <c r="C12" s="5">
        <v>3</v>
      </c>
      <c r="D12" s="73" t="e">
        <f>IF($B$2=0,VLOOKUP(B12,選択シート!$B:$P,12,FALSE), VLOOKUP(B12,選択シート!$A:$P, 13,FALSE))</f>
        <v>#N/A</v>
      </c>
      <c r="E12" s="38" t="e">
        <f>IF($B$2=0,VLOOKUP(B12,選択シート!$B:$Q,14,FALSE), VLOOKUP(B12,選択シート!$A:$Q, 15,FALSE))</f>
        <v>#N/A</v>
      </c>
      <c r="F12" s="37"/>
      <c r="G12" s="80" t="e">
        <f>IF($B$2=0,VLOOKUP(B12,選択シート!$B:$Q,16,FALSE), VLOOKUP(B12,選択シート!$A:$Q, 17,FALSE))</f>
        <v>#N/A</v>
      </c>
    </row>
    <row r="13" spans="1:16" ht="47.25" customHeight="1" x14ac:dyDescent="0.15">
      <c r="B13" s="66">
        <f t="shared" si="0"/>
        <v>4</v>
      </c>
      <c r="C13" s="5">
        <v>4</v>
      </c>
      <c r="D13" s="73" t="e">
        <f>IF($B$2=0,VLOOKUP(B13,選択シート!$B:$P,12,FALSE), VLOOKUP(B13,選択シート!$A:$P, 13,FALSE))</f>
        <v>#N/A</v>
      </c>
      <c r="E13" s="38" t="e">
        <f>IF($B$2=0,VLOOKUP(B13,選択シート!$B:$Q,14,FALSE), VLOOKUP(B13,選択シート!$A:$Q, 15,FALSE))</f>
        <v>#N/A</v>
      </c>
      <c r="F13" s="37"/>
      <c r="G13" s="80" t="e">
        <f>IF($B$2=0,VLOOKUP(B13,選択シート!$B:$Q,16,FALSE), VLOOKUP(B13,選択シート!$A:$Q, 17,FALSE))</f>
        <v>#N/A</v>
      </c>
    </row>
    <row r="14" spans="1:16" ht="47.25" customHeight="1" x14ac:dyDescent="0.15">
      <c r="B14" s="66">
        <f t="shared" si="0"/>
        <v>5</v>
      </c>
      <c r="C14" s="5">
        <v>5</v>
      </c>
      <c r="D14" s="73" t="e">
        <f>IF($B$2=0,VLOOKUP(B14,選択シート!$B:$P,12,FALSE), VLOOKUP(B14,選択シート!$A:$P, 13,FALSE))</f>
        <v>#N/A</v>
      </c>
      <c r="E14" s="38" t="e">
        <f>IF($B$2=0,VLOOKUP(B14,選択シート!$B:$Q,14,FALSE), VLOOKUP(B14,選択シート!$A:$Q, 15,FALSE))</f>
        <v>#N/A</v>
      </c>
      <c r="F14" s="37"/>
      <c r="G14" s="80" t="e">
        <f>IF($B$2=0,VLOOKUP(B14,選択シート!$B:$Q,16,FALSE), VLOOKUP(B14,選択シート!$A:$Q, 17,FALSE))</f>
        <v>#N/A</v>
      </c>
    </row>
    <row r="15" spans="1:16" ht="47.25" customHeight="1" x14ac:dyDescent="0.15">
      <c r="B15" s="66">
        <f t="shared" si="0"/>
        <v>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47.25" customHeight="1" x14ac:dyDescent="0.15">
      <c r="B16" s="66">
        <f t="shared" si="0"/>
        <v>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47.25" customHeight="1" x14ac:dyDescent="0.15">
      <c r="B17" s="66">
        <f t="shared" si="0"/>
        <v>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47.25" customHeight="1" x14ac:dyDescent="0.15">
      <c r="B18" s="66">
        <f t="shared" si="0"/>
        <v>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47.25" customHeight="1" x14ac:dyDescent="0.15">
      <c r="B19" s="66">
        <f t="shared" si="0"/>
        <v>10</v>
      </c>
      <c r="C19" s="5">
        <v>10</v>
      </c>
      <c r="D19" s="73" t="e">
        <f>IF($B$2=0,VLOOKUP(B19,選択シート!$B:$P,12,FALSE), VLOOKUP(B19,選択シート!$A:$P, 13,FALSE))</f>
        <v>#N/A</v>
      </c>
      <c r="E19" s="38" t="e">
        <f>IF($B$2=0,VLOOKUP(B19,選択シート!$B:$Q,14,FALSE), VLOOKUP(B19,選択シート!$A:$Q, 15,FALSE))</f>
        <v>#N/A</v>
      </c>
      <c r="F19" s="37"/>
      <c r="G19" s="50" t="e">
        <f>IF($B$2=0,VLOOKUP(B19,選択シート!$B:$Q,16,FALSE), VLOOKUP(B19,選択シート!$A:$Q, 17,FALSE))</f>
        <v>#N/A</v>
      </c>
    </row>
    <row r="20" spans="2:16" ht="21.75" customHeight="1" x14ac:dyDescent="0.15">
      <c r="B20" s="65"/>
      <c r="C20" s="40"/>
      <c r="D20" s="41"/>
      <c r="E20" s="41"/>
      <c r="F20" s="40"/>
      <c r="G20" s="42"/>
    </row>
    <row r="21" spans="2:16" ht="19.5" customHeight="1" x14ac:dyDescent="0.15">
      <c r="B21" s="67"/>
      <c r="C21" s="43"/>
      <c r="D21" s="43"/>
      <c r="E21" s="43"/>
      <c r="F21" s="88" t="s">
        <v>676</v>
      </c>
      <c r="G21" s="89" t="s">
        <v>677</v>
      </c>
      <c r="H21" s="33"/>
      <c r="I21" s="33"/>
      <c r="J21" s="33"/>
      <c r="K21" s="33"/>
      <c r="L21" s="33"/>
      <c r="M21" s="33"/>
      <c r="N21" s="33"/>
      <c r="O21" s="33"/>
      <c r="P21" s="33"/>
    </row>
    <row r="22" spans="2:16" ht="21" customHeight="1" x14ac:dyDescent="0.15">
      <c r="B22" s="66"/>
      <c r="C22" s="55" t="s">
        <v>13</v>
      </c>
      <c r="D22" s="147" t="s">
        <v>33</v>
      </c>
      <c r="E22" s="46"/>
      <c r="F22" s="140"/>
      <c r="G22" s="141"/>
    </row>
    <row r="23" spans="2:16" ht="21" customHeight="1" x14ac:dyDescent="0.15">
      <c r="B23" s="68"/>
      <c r="C23" s="44">
        <f>C6</f>
        <v>0</v>
      </c>
      <c r="D23" s="138"/>
      <c r="E23" s="57"/>
      <c r="F23" s="142"/>
      <c r="G23" s="143"/>
    </row>
    <row r="24" spans="2:16" ht="21" customHeight="1" x14ac:dyDescent="0.15">
      <c r="B24" s="67"/>
      <c r="C24" s="45" t="s">
        <v>14</v>
      </c>
      <c r="D24" s="139"/>
      <c r="E24" s="58"/>
      <c r="F24" s="144"/>
      <c r="G24" s="145"/>
    </row>
    <row r="25" spans="2:16" ht="20.25" customHeight="1" x14ac:dyDescent="0.15">
      <c r="B25" s="69"/>
      <c r="C25" s="51"/>
      <c r="D25" s="46"/>
      <c r="E25" s="57"/>
      <c r="F25" s="146"/>
      <c r="G25" s="146"/>
    </row>
    <row r="26" spans="2:16" ht="26.25" customHeight="1" x14ac:dyDescent="0.15">
      <c r="B26" s="67"/>
      <c r="C26" s="47"/>
      <c r="D26" s="56" t="s">
        <v>15</v>
      </c>
      <c r="E26" s="115" t="s">
        <v>16</v>
      </c>
      <c r="F26" s="116"/>
      <c r="G26" s="117"/>
    </row>
    <row r="27" spans="2:16" ht="48" customHeight="1" x14ac:dyDescent="0.15">
      <c r="B27" s="66">
        <f t="shared" ref="B27:B36" si="1">$C$6*1000+C27</f>
        <v>1</v>
      </c>
      <c r="C27" s="48">
        <v>1</v>
      </c>
      <c r="D27" s="74" t="e">
        <f>IF($B$2=0,VLOOKUP(B27,選択シート!$B:$P,12,FALSE), VLOOKUP(B27,選択シート!$A:$P, 13,FALSE))</f>
        <v>#N/A</v>
      </c>
      <c r="E27" s="75" t="e">
        <f>IF($B$2=0,VLOOKUP(B27,選択シート!$B:$Q,14,FALSE), VLOOKUP(B27,選択シート!$A:$Q, 15,FALSE))</f>
        <v>#N/A</v>
      </c>
      <c r="F27" s="76" t="e">
        <f>IF($B$2=0,VLOOKUP(B27,選択シート!$B:$Q,15,FALSE), VLOOKUP(B27,選択シート!$A:$Q, 16,FALSE))</f>
        <v>#N/A</v>
      </c>
      <c r="G27" s="79" t="e">
        <f>IF($B$2=0,VLOOKUP(B27,選択シート!$B:$Q,16,FALSE), VLOOKUP(B27,選択シート!$A:$Q, 17,FALSE))</f>
        <v>#N/A</v>
      </c>
    </row>
    <row r="28" spans="2:16" ht="48" customHeight="1" x14ac:dyDescent="0.15">
      <c r="B28" s="66">
        <f t="shared" si="1"/>
        <v>2</v>
      </c>
      <c r="C28" s="49">
        <v>2</v>
      </c>
      <c r="D28" s="74" t="e">
        <f>IF($B$2=0,VLOOKUP(B28,選択シート!$B:$P,12,FALSE), VLOOKUP(B28,選択シート!$A:$P, 13,FALSE))</f>
        <v>#N/A</v>
      </c>
      <c r="E28" s="77" t="e">
        <f>IF($B$2=0,VLOOKUP(B28,選択シート!$B:$Q,14,FALSE), VLOOKUP(B28,選択シート!$A:$Q, 15,FALSE))</f>
        <v>#N/A</v>
      </c>
      <c r="F28" s="76" t="e">
        <f>IF($B$2=0,VLOOKUP(B28,選択シート!$B:$Q,15,FALSE), VLOOKUP(B28,選択シート!$A:$Q, 16,FALSE))</f>
        <v>#N/A</v>
      </c>
      <c r="G28" s="79" t="e">
        <f>IF($B$2=0,VLOOKUP(B28,選択シート!$B:$Q,16,FALSE), VLOOKUP(B28,選択シート!$A:$Q, 17,FALSE))</f>
        <v>#N/A</v>
      </c>
    </row>
    <row r="29" spans="2:16" ht="48" customHeight="1" x14ac:dyDescent="0.15">
      <c r="B29" s="66">
        <f t="shared" si="1"/>
        <v>3</v>
      </c>
      <c r="C29" s="49">
        <v>3</v>
      </c>
      <c r="D29" s="74" t="e">
        <f>IF($B$2=0,VLOOKUP(B29,選択シート!$B:$P,12,FALSE), VLOOKUP(B29,選択シート!$A:$P, 13,FALSE))</f>
        <v>#N/A</v>
      </c>
      <c r="E29" s="77" t="e">
        <f>IF($B$2=0,VLOOKUP(B29,選択シート!$B:$Q,14,FALSE), VLOOKUP(B29,選択シート!$A:$Q, 15,FALSE))</f>
        <v>#N/A</v>
      </c>
      <c r="F29" s="76" t="e">
        <f>IF($B$2=0,VLOOKUP(B29,選択シート!$B:$Q,15,FALSE), VLOOKUP(B29,選択シート!$A:$Q, 16,FALSE))</f>
        <v>#N/A</v>
      </c>
      <c r="G29" s="79" t="e">
        <f>IF($B$2=0,VLOOKUP(B29,選択シート!$B:$Q,16,FALSE), VLOOKUP(B29,選択シート!$A:$Q, 17,FALSE))</f>
        <v>#N/A</v>
      </c>
    </row>
    <row r="30" spans="2:16" ht="48" customHeight="1" x14ac:dyDescent="0.15">
      <c r="B30" s="66">
        <f t="shared" si="1"/>
        <v>4</v>
      </c>
      <c r="C30" s="49">
        <v>4</v>
      </c>
      <c r="D30" s="74" t="e">
        <f>IF($B$2=0,VLOOKUP(B30,選択シート!$B:$P,12,FALSE), VLOOKUP(B30,選択シート!$A:$P, 13,FALSE))</f>
        <v>#N/A</v>
      </c>
      <c r="E30" s="77" t="e">
        <f>IF($B$2=0,VLOOKUP(B30,選択シート!$B:$Q,14,FALSE), VLOOKUP(B30,選択シート!$A:$Q, 15,FALSE))</f>
        <v>#N/A</v>
      </c>
      <c r="F30" s="76" t="e">
        <f>IF($B$2=0,VLOOKUP(B30,選択シート!$B:$Q,15,FALSE), VLOOKUP(B30,選択シート!$A:$Q, 16,FALSE))</f>
        <v>#N/A</v>
      </c>
      <c r="G30" s="79" t="e">
        <f>IF($B$2=0,VLOOKUP(B30,選択シート!$B:$Q,16,FALSE), VLOOKUP(B30,選択シート!$A:$Q, 17,FALSE))</f>
        <v>#N/A</v>
      </c>
    </row>
    <row r="31" spans="2:16" ht="48" customHeight="1" x14ac:dyDescent="0.15">
      <c r="B31" s="66">
        <f t="shared" si="1"/>
        <v>5</v>
      </c>
      <c r="C31" s="49">
        <v>5</v>
      </c>
      <c r="D31" s="74" t="e">
        <f>IF($B$2=0,VLOOKUP(B31,選択シート!$B:$P,12,FALSE), VLOOKUP(B31,選択シート!$A:$P, 13,FALSE))</f>
        <v>#N/A</v>
      </c>
      <c r="E31" s="77" t="e">
        <f>IF($B$2=0,VLOOKUP(B31,選択シート!$B:$Q,14,FALSE), VLOOKUP(B31,選択シート!$A:$Q, 15,FALSE))</f>
        <v>#N/A</v>
      </c>
      <c r="F31" s="76" t="e">
        <f>IF($B$2=0,VLOOKUP(B31,選択シート!$B:$Q,15,FALSE), VLOOKUP(B31,選択シート!$A:$Q, 16,FALSE))</f>
        <v>#N/A</v>
      </c>
      <c r="G31" s="79" t="e">
        <f>IF($B$2=0,VLOOKUP(B31,選択シート!$B:$Q,16,FALSE), VLOOKUP(B31,選択シート!$A:$Q, 17,FALSE))</f>
        <v>#N/A</v>
      </c>
    </row>
    <row r="32" spans="2:16" ht="48" customHeight="1" x14ac:dyDescent="0.15">
      <c r="B32" s="66">
        <f t="shared" si="1"/>
        <v>6</v>
      </c>
      <c r="C32" s="49">
        <v>6</v>
      </c>
      <c r="D32" s="74" t="e">
        <f>IF($B$2=0,VLOOKUP(B32,選択シート!$B:$P,12,FALSE), VLOOKUP(B32,選択シート!$A:$P, 13,FALSE))</f>
        <v>#N/A</v>
      </c>
      <c r="E32" s="77" t="e">
        <f>IF($B$2=0,VLOOKUP(B32,選択シート!$B:$Q,14,FALSE), VLOOKUP(B32,選択シート!$A:$Q, 15,FALSE))</f>
        <v>#N/A</v>
      </c>
      <c r="F32" s="76" t="e">
        <f>IF($B$2=0,VLOOKUP(B32,選択シート!$B:$Q,15,FALSE), VLOOKUP(B32,選択シート!$A:$Q, 16,FALSE))</f>
        <v>#N/A</v>
      </c>
      <c r="G32" s="79" t="e">
        <f>IF($B$2=0,VLOOKUP(B32,選択シート!$B:$Q,16,FALSE), VLOOKUP(B32,選択シート!$A:$Q, 17,FALSE))</f>
        <v>#N/A</v>
      </c>
    </row>
    <row r="33" spans="2:7" ht="48" customHeight="1" x14ac:dyDescent="0.15">
      <c r="B33" s="66">
        <f t="shared" si="1"/>
        <v>7</v>
      </c>
      <c r="C33" s="49">
        <v>7</v>
      </c>
      <c r="D33" s="74" t="e">
        <f>IF($B$2=0,VLOOKUP(B33,選択シート!$B:$P,12,FALSE), VLOOKUP(B33,選択シート!$A:$P, 13,FALSE))</f>
        <v>#N/A</v>
      </c>
      <c r="E33" s="77" t="e">
        <f>IF($B$2=0,VLOOKUP(B33,選択シート!$B:$Q,14,FALSE), VLOOKUP(B33,選択シート!$A:$Q, 15,FALSE))</f>
        <v>#N/A</v>
      </c>
      <c r="F33" s="76" t="e">
        <f>IF($B$2=0,VLOOKUP(B33,選択シート!$B:$Q,15,FALSE), VLOOKUP(B33,選択シート!$A:$Q, 16,FALSE))</f>
        <v>#N/A</v>
      </c>
      <c r="G33" s="79" t="e">
        <f>IF($B$2=0,VLOOKUP(B33,選択シート!$B:$Q,16,FALSE), VLOOKUP(B33,選択シート!$A:$Q, 17,FALSE))</f>
        <v>#N/A</v>
      </c>
    </row>
    <row r="34" spans="2:7" ht="48" customHeight="1" x14ac:dyDescent="0.15">
      <c r="B34" s="66">
        <f t="shared" si="1"/>
        <v>8</v>
      </c>
      <c r="C34" s="49">
        <v>8</v>
      </c>
      <c r="D34" s="74" t="e">
        <f>IF($B$2=0,VLOOKUP(B34,選択シート!$B:$P,12,FALSE), VLOOKUP(B34,選択シート!$A:$P, 13,FALSE))</f>
        <v>#N/A</v>
      </c>
      <c r="E34" s="77" t="e">
        <f>IF($B$2=0,VLOOKUP(B34,選択シート!$B:$Q,14,FALSE), VLOOKUP(B34,選択シート!$A:$Q, 15,FALSE))</f>
        <v>#N/A</v>
      </c>
      <c r="F34" s="76" t="e">
        <f>IF($B$2=0,VLOOKUP(B34,選択シート!$B:$Q,15,FALSE), VLOOKUP(B34,選択シート!$A:$Q, 16,FALSE))</f>
        <v>#N/A</v>
      </c>
      <c r="G34" s="79" t="e">
        <f>IF($B$2=0,VLOOKUP(B34,選択シート!$B:$Q,16,FALSE), VLOOKUP(B34,選択シート!$A:$Q, 17,FALSE))</f>
        <v>#N/A</v>
      </c>
    </row>
    <row r="35" spans="2:7" ht="48" customHeight="1" x14ac:dyDescent="0.15">
      <c r="B35" s="66">
        <f t="shared" si="1"/>
        <v>9</v>
      </c>
      <c r="C35" s="49">
        <v>9</v>
      </c>
      <c r="D35" s="74" t="e">
        <f>IF($B$2=0,VLOOKUP(B35,選択シート!$B:$P,12,FALSE), VLOOKUP(B35,選択シート!$A:$P, 13,FALSE))</f>
        <v>#N/A</v>
      </c>
      <c r="E35" s="77" t="e">
        <f>IF($B$2=0,VLOOKUP(B35,選択シート!$B:$Q,14,FALSE), VLOOKUP(B35,選択シート!$A:$Q, 15,FALSE))</f>
        <v>#N/A</v>
      </c>
      <c r="F35" s="76" t="e">
        <f>IF($B$2=0,VLOOKUP(B35,選択シート!$B:$Q,15,FALSE), VLOOKUP(B35,選択シート!$A:$Q, 16,FALSE))</f>
        <v>#N/A</v>
      </c>
      <c r="G35" s="79" t="e">
        <f>IF($B$2=0,VLOOKUP(B35,選択シート!$B:$Q,16,FALSE), VLOOKUP(B35,選択シート!$A:$Q, 17,FALSE))</f>
        <v>#N/A</v>
      </c>
    </row>
    <row r="36" spans="2:7" ht="48" customHeight="1" x14ac:dyDescent="0.15">
      <c r="B36" s="66">
        <f t="shared" si="1"/>
        <v>10</v>
      </c>
      <c r="C36" s="49">
        <v>10</v>
      </c>
      <c r="D36" s="74" t="e">
        <f>IF($B$2=0,VLOOKUP(B36,選択シート!$B:$P,12,FALSE), VLOOKUP(B36,選択シート!$A:$P, 13,FALSE))</f>
        <v>#N/A</v>
      </c>
      <c r="E36" s="77" t="e">
        <f>IF($B$2=0,VLOOKUP(B36,選択シート!$B:$Q,14,FALSE), VLOOKUP(B36,選択シート!$A:$Q, 15,FALSE))</f>
        <v>#N/A</v>
      </c>
      <c r="F36" s="76" t="e">
        <f>IF($B$2=0,VLOOKUP(B36,選択シート!$B:$Q,15,FALSE), VLOOKUP(B36,選択シート!$A:$Q, 16,FALSE))</f>
        <v>#N/A</v>
      </c>
      <c r="G36" s="79"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F32" sqref="F32:G32"/>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8" t="s">
        <v>6</v>
      </c>
      <c r="D2" s="119"/>
      <c r="E2" s="119"/>
      <c r="F2" s="119"/>
      <c r="G2" s="119"/>
      <c r="H2" s="119"/>
      <c r="I2" s="119"/>
      <c r="J2" s="119"/>
      <c r="K2" s="119"/>
      <c r="L2" s="119"/>
      <c r="M2" s="119"/>
      <c r="N2" s="119"/>
      <c r="O2" s="119"/>
      <c r="P2" s="119"/>
    </row>
    <row r="3" spans="1:16" x14ac:dyDescent="0.15">
      <c r="B3" s="3"/>
      <c r="C3" s="120" t="s">
        <v>36</v>
      </c>
      <c r="D3" s="120"/>
      <c r="E3" s="120"/>
      <c r="F3" s="120"/>
      <c r="G3" s="120"/>
      <c r="H3" s="120"/>
      <c r="I3" s="120"/>
      <c r="J3" s="120"/>
      <c r="K3" s="120"/>
      <c r="L3" s="120"/>
      <c r="M3" s="120"/>
      <c r="N3" s="120"/>
      <c r="O3" s="120"/>
      <c r="P3" s="120"/>
    </row>
    <row r="4" spans="1:16" ht="13.5" customHeight="1" x14ac:dyDescent="0.15">
      <c r="B4" s="3"/>
      <c r="C4" s="33"/>
      <c r="D4" s="33"/>
      <c r="E4" s="33"/>
      <c r="F4" s="88" t="s">
        <v>676</v>
      </c>
      <c r="G4" s="89" t="s">
        <v>677</v>
      </c>
      <c r="H4" s="33"/>
      <c r="I4" s="33"/>
      <c r="J4" s="33"/>
      <c r="K4" s="33"/>
      <c r="L4" s="33"/>
      <c r="M4" s="33"/>
      <c r="N4" s="33"/>
      <c r="O4" s="33"/>
      <c r="P4" s="33"/>
    </row>
    <row r="5" spans="1:16" ht="19.5" customHeight="1" x14ac:dyDescent="0.15">
      <c r="A5" s="64" t="s">
        <v>30</v>
      </c>
      <c r="C5" s="54" t="s">
        <v>13</v>
      </c>
      <c r="D5" s="121" t="s">
        <v>35</v>
      </c>
      <c r="E5" s="124" t="s">
        <v>20</v>
      </c>
      <c r="F5" s="125"/>
      <c r="G5" s="126"/>
    </row>
    <row r="6" spans="1:16" ht="19.5" customHeight="1" x14ac:dyDescent="0.15">
      <c r="A6" s="64" t="s">
        <v>31</v>
      </c>
      <c r="B6" s="25"/>
      <c r="C6" s="27">
        <v>18</v>
      </c>
      <c r="D6" s="122"/>
      <c r="E6" s="127" t="s">
        <v>17</v>
      </c>
      <c r="F6" s="128"/>
      <c r="G6" s="129"/>
    </row>
    <row r="7" spans="1:16" ht="19.5" customHeight="1" x14ac:dyDescent="0.15">
      <c r="B7" s="25"/>
      <c r="C7" s="32" t="s">
        <v>14</v>
      </c>
      <c r="D7" s="123"/>
      <c r="E7" s="130"/>
      <c r="F7" s="131"/>
      <c r="G7" s="132"/>
    </row>
    <row r="8" spans="1:16" ht="9.75" customHeight="1" x14ac:dyDescent="0.15">
      <c r="B8" s="52"/>
      <c r="C8" s="53"/>
      <c r="D8" s="31"/>
      <c r="E8" s="31"/>
      <c r="F8" s="133"/>
      <c r="G8" s="133"/>
    </row>
    <row r="9" spans="1:16" ht="13.5" customHeight="1" x14ac:dyDescent="0.15">
      <c r="B9" s="25"/>
      <c r="C9" s="29"/>
      <c r="D9" s="36" t="s">
        <v>15</v>
      </c>
      <c r="E9" s="134" t="s">
        <v>19</v>
      </c>
      <c r="F9" s="135"/>
      <c r="G9" s="136"/>
    </row>
    <row r="10" spans="1:16" ht="29.25" customHeight="1" x14ac:dyDescent="0.15">
      <c r="B10" s="66">
        <f t="shared" ref="B10:B19" si="0">$C$6*1000+C10</f>
        <v>18001</v>
      </c>
      <c r="C10" s="28">
        <v>1</v>
      </c>
      <c r="D10" s="73" t="e">
        <f>IF($B$2=0,VLOOKUP(B10,選択シート!$B:$P,12,FALSE), VLOOKUP(B10,選択シート!$A:$P, 13,FALSE))</f>
        <v>#N/A</v>
      </c>
      <c r="E10" s="37" t="e">
        <f>IF($B$2=0,VLOOKUP(B10,選択シート!$B:$Q,14,FALSE), VLOOKUP(B10,選択シート!$A:$Q, 15,FALSE))</f>
        <v>#N/A</v>
      </c>
      <c r="F10" s="37"/>
      <c r="G10" s="80" t="e">
        <f>IF($B$2=0,VLOOKUP(B10,選択シート!$B:$Q,16,FALSE), VLOOKUP(B10,選択シート!$A:$Q, 17,FALSE))</f>
        <v>#N/A</v>
      </c>
    </row>
    <row r="11" spans="1:16" ht="29.25" customHeight="1" x14ac:dyDescent="0.15">
      <c r="B11" s="66">
        <f t="shared" si="0"/>
        <v>18002</v>
      </c>
      <c r="C11" s="5">
        <v>2</v>
      </c>
      <c r="D11" s="73" t="e">
        <f>IF($B$2=0,VLOOKUP(B11,選択シート!$B:$P,12,FALSE), VLOOKUP(B11,選択シート!$A:$P, 13,FALSE))</f>
        <v>#N/A</v>
      </c>
      <c r="E11" s="38" t="e">
        <f>IF($B$2=0,VLOOKUP(B11,選択シート!$B:$Q,14,FALSE), VLOOKUP(B11,選択シート!$A:$Q, 15,FALSE))</f>
        <v>#N/A</v>
      </c>
      <c r="F11" s="37"/>
      <c r="G11" s="80" t="e">
        <f>IF($B$2=0,VLOOKUP(B11,選択シート!$B:$Q,16,FALSE), VLOOKUP(B11,選択シート!$A:$Q, 17,FALSE))</f>
        <v>#N/A</v>
      </c>
    </row>
    <row r="12" spans="1:16" ht="29.25" customHeight="1" x14ac:dyDescent="0.15">
      <c r="B12" s="66">
        <f t="shared" si="0"/>
        <v>18003</v>
      </c>
      <c r="C12" s="5">
        <v>3</v>
      </c>
      <c r="D12" s="73" t="e">
        <f>IF($B$2=0,VLOOKUP(B12,選択シート!$B:$P,12,FALSE), VLOOKUP(B12,選択シート!$A:$P, 13,FALSE))</f>
        <v>#N/A</v>
      </c>
      <c r="E12" s="38" t="e">
        <f>IF($B$2=0,VLOOKUP(B12,選択シート!$B:$Q,14,FALSE), VLOOKUP(B12,選択シート!$A:$Q, 15,FALSE))</f>
        <v>#N/A</v>
      </c>
      <c r="F12" s="37"/>
      <c r="G12" s="80" t="e">
        <f>IF($B$2=0,VLOOKUP(B12,選択シート!$B:$Q,16,FALSE), VLOOKUP(B12,選択シート!$A:$Q, 17,FALSE))</f>
        <v>#N/A</v>
      </c>
    </row>
    <row r="13" spans="1:16" ht="29.25" customHeight="1" x14ac:dyDescent="0.15">
      <c r="B13" s="66">
        <f t="shared" si="0"/>
        <v>18004</v>
      </c>
      <c r="C13" s="5">
        <v>4</v>
      </c>
      <c r="D13" s="73" t="e">
        <f>IF($B$2=0,VLOOKUP(B13,選択シート!$B:$P,12,FALSE), VLOOKUP(B13,選択シート!$A:$P, 13,FALSE))</f>
        <v>#N/A</v>
      </c>
      <c r="E13" s="38" t="e">
        <f>IF($B$2=0,VLOOKUP(B13,選択シート!$B:$Q,14,FALSE), VLOOKUP(B13,選択シート!$A:$Q, 15,FALSE))</f>
        <v>#N/A</v>
      </c>
      <c r="F13" s="37"/>
      <c r="G13" s="80" t="e">
        <f>IF($B$2=0,VLOOKUP(B13,選択シート!$B:$Q,16,FALSE), VLOOKUP(B13,選択シート!$A:$Q, 17,FALSE))</f>
        <v>#N/A</v>
      </c>
    </row>
    <row r="14" spans="1:16" ht="29.25" customHeight="1" x14ac:dyDescent="0.15">
      <c r="B14" s="66">
        <f t="shared" si="0"/>
        <v>18005</v>
      </c>
      <c r="C14" s="5">
        <v>5</v>
      </c>
      <c r="D14" s="73" t="e">
        <f>IF($B$2=0,VLOOKUP(B14,選択シート!$B:$P,12,FALSE), VLOOKUP(B14,選択シート!$A:$P, 13,FALSE))</f>
        <v>#N/A</v>
      </c>
      <c r="E14" s="38" t="e">
        <f>IF($B$2=0,VLOOKUP(B14,選択シート!$B:$Q,14,FALSE), VLOOKUP(B14,選択シート!$A:$Q, 15,FALSE))</f>
        <v>#N/A</v>
      </c>
      <c r="F14" s="37"/>
      <c r="G14" s="80" t="e">
        <f>IF($B$2=0,VLOOKUP(B14,選択シート!$B:$Q,16,FALSE), VLOOKUP(B14,選択シート!$A:$Q, 17,FALSE))</f>
        <v>#N/A</v>
      </c>
    </row>
    <row r="15" spans="1:16" ht="29.25" customHeight="1" x14ac:dyDescent="0.15">
      <c r="B15" s="66">
        <f t="shared" si="0"/>
        <v>18006</v>
      </c>
      <c r="C15" s="5">
        <v>6</v>
      </c>
      <c r="D15" s="73" t="e">
        <f>IF($B$2=0,VLOOKUP(B15,選択シート!$B:$P,12,FALSE), VLOOKUP(B15,選択シート!$A:$P, 13,FALSE))</f>
        <v>#N/A</v>
      </c>
      <c r="E15" s="38" t="e">
        <f>IF($B$2=0,VLOOKUP(B15,選択シート!$B:$Q,14,FALSE), VLOOKUP(B15,選択シート!$A:$Q, 15,FALSE))</f>
        <v>#N/A</v>
      </c>
      <c r="F15" s="37"/>
      <c r="G15" s="80" t="e">
        <f>IF($B$2=0,VLOOKUP(B15,選択シート!$B:$Q,16,FALSE), VLOOKUP(B15,選択シート!$A:$Q, 17,FALSE))</f>
        <v>#N/A</v>
      </c>
    </row>
    <row r="16" spans="1:16" ht="29.25" customHeight="1" x14ac:dyDescent="0.15">
      <c r="B16" s="66">
        <f t="shared" si="0"/>
        <v>18007</v>
      </c>
      <c r="C16" s="5">
        <v>7</v>
      </c>
      <c r="D16" s="73" t="e">
        <f>IF($B$2=0,VLOOKUP(B16,選択シート!$B:$P,12,FALSE), VLOOKUP(B16,選択シート!$A:$P, 13,FALSE))</f>
        <v>#N/A</v>
      </c>
      <c r="E16" s="38" t="e">
        <f>IF($B$2=0,VLOOKUP(B16,選択シート!$B:$Q,14,FALSE), VLOOKUP(B16,選択シート!$A:$Q, 15,FALSE))</f>
        <v>#N/A</v>
      </c>
      <c r="F16" s="37"/>
      <c r="G16" s="80" t="e">
        <f>IF($B$2=0,VLOOKUP(B16,選択シート!$B:$Q,16,FALSE), VLOOKUP(B16,選択シート!$A:$Q, 17,FALSE))</f>
        <v>#N/A</v>
      </c>
    </row>
    <row r="17" spans="2:16" ht="29.25" customHeight="1" x14ac:dyDescent="0.15">
      <c r="B17" s="66">
        <f t="shared" si="0"/>
        <v>18008</v>
      </c>
      <c r="C17" s="5">
        <v>8</v>
      </c>
      <c r="D17" s="73" t="e">
        <f>IF($B$2=0,VLOOKUP(B17,選択シート!$B:$P,12,FALSE), VLOOKUP(B17,選択シート!$A:$P, 13,FALSE))</f>
        <v>#N/A</v>
      </c>
      <c r="E17" s="38" t="e">
        <f>IF($B$2=0,VLOOKUP(B17,選択シート!$B:$Q,14,FALSE), VLOOKUP(B17,選択シート!$A:$Q, 15,FALSE))</f>
        <v>#N/A</v>
      </c>
      <c r="F17" s="37"/>
      <c r="G17" s="80" t="e">
        <f>IF($B$2=0,VLOOKUP(B17,選択シート!$B:$Q,16,FALSE), VLOOKUP(B17,選択シート!$A:$Q, 17,FALSE))</f>
        <v>#N/A</v>
      </c>
    </row>
    <row r="18" spans="2:16" ht="29.25" customHeight="1" x14ac:dyDescent="0.15">
      <c r="B18" s="66">
        <f t="shared" si="0"/>
        <v>18009</v>
      </c>
      <c r="C18" s="5">
        <v>9</v>
      </c>
      <c r="D18" s="73" t="e">
        <f>IF($B$2=0,VLOOKUP(B18,選択シート!$B:$P,12,FALSE), VLOOKUP(B18,選択シート!$A:$P, 13,FALSE))</f>
        <v>#N/A</v>
      </c>
      <c r="E18" s="38" t="e">
        <f>IF($B$2=0,VLOOKUP(B18,選択シート!$B:$Q,14,FALSE), VLOOKUP(B18,選択シート!$A:$Q, 15,FALSE))</f>
        <v>#N/A</v>
      </c>
      <c r="F18" s="37"/>
      <c r="G18" s="80" t="e">
        <f>IF($B$2=0,VLOOKUP(B18,選択シート!$B:$Q,16,FALSE), VLOOKUP(B18,選択シート!$A:$Q, 17,FALSE))</f>
        <v>#N/A</v>
      </c>
    </row>
    <row r="19" spans="2:16" ht="29.25" customHeight="1" x14ac:dyDescent="0.15">
      <c r="B19" s="66">
        <f t="shared" si="0"/>
        <v>18010</v>
      </c>
      <c r="C19" s="5">
        <v>10</v>
      </c>
      <c r="D19" s="73" t="e">
        <f>IF($B$2=0,VLOOKUP(B19,選択シート!$B:$P,12,FALSE), VLOOKUP(B19,選択シート!$A:$P, 13,FALSE))</f>
        <v>#N/A</v>
      </c>
      <c r="E19" s="38" t="e">
        <f>IF($B$2=0,VLOOKUP(B19,選択シート!$B:$Q,14,FALSE), VLOOKUP(B19,選択シート!$A:$Q, 15,FALSE))</f>
        <v>#N/A</v>
      </c>
      <c r="F19" s="37"/>
      <c r="G19" s="80" t="e">
        <f>IF($B$2=0,VLOOKUP(B19,選択シート!$B:$Q,16,FALSE), VLOOKUP(B19,選択シート!$A:$Q, 17,FALSE))</f>
        <v>#N/A</v>
      </c>
    </row>
    <row r="20" spans="2:16" ht="29.25" customHeight="1" x14ac:dyDescent="0.15">
      <c r="B20" s="66">
        <f t="shared" ref="B20:B29" si="1">$C$6*1000+C20</f>
        <v>18011</v>
      </c>
      <c r="C20" s="5">
        <v>11</v>
      </c>
      <c r="D20" s="73" t="e">
        <f>IF($B$2=0,VLOOKUP(B20,選択シート!$B:$P,12,FALSE), VLOOKUP(B20,選択シート!$A:$P, 13,FALSE))</f>
        <v>#N/A</v>
      </c>
      <c r="E20" s="37" t="e">
        <f>IF($B$2=0,VLOOKUP(B20,選択シート!$B:$Q,14,FALSE), VLOOKUP(B20,選択シート!$A:$Q, 15,FALSE))</f>
        <v>#N/A</v>
      </c>
      <c r="F20" s="37"/>
      <c r="G20" s="80" t="e">
        <f>IF($B$2=0,VLOOKUP(B20,選択シート!$B:$Q,16,FALSE), VLOOKUP(B20,選択シート!$A:$Q, 17,FALSE))</f>
        <v>#N/A</v>
      </c>
    </row>
    <row r="21" spans="2:16" ht="29.25" customHeight="1" x14ac:dyDescent="0.15">
      <c r="B21" s="66">
        <f t="shared" si="1"/>
        <v>18012</v>
      </c>
      <c r="C21" s="5">
        <v>12</v>
      </c>
      <c r="D21" s="73" t="e">
        <f>IF($B$2=0,VLOOKUP(B21,選択シート!$B:$P,12,FALSE), VLOOKUP(B21,選択シート!$A:$P, 13,FALSE))</f>
        <v>#N/A</v>
      </c>
      <c r="E21" s="38" t="e">
        <f>IF($B$2=0,VLOOKUP(B21,選択シート!$B:$Q,14,FALSE), VLOOKUP(B21,選択シート!$A:$Q, 15,FALSE))</f>
        <v>#N/A</v>
      </c>
      <c r="F21" s="37"/>
      <c r="G21" s="80" t="e">
        <f>IF($B$2=0,VLOOKUP(B21,選択シート!$B:$Q,16,FALSE), VLOOKUP(B21,選択シート!$A:$Q, 17,FALSE))</f>
        <v>#N/A</v>
      </c>
    </row>
    <row r="22" spans="2:16" ht="29.25" customHeight="1" x14ac:dyDescent="0.15">
      <c r="B22" s="66">
        <f t="shared" si="1"/>
        <v>18013</v>
      </c>
      <c r="C22" s="5">
        <v>13</v>
      </c>
      <c r="D22" s="73" t="e">
        <f>IF($B$2=0,VLOOKUP(B22,選択シート!$B:$P,12,FALSE), VLOOKUP(B22,選択シート!$A:$P, 13,FALSE))</f>
        <v>#N/A</v>
      </c>
      <c r="E22" s="38" t="e">
        <f>IF($B$2=0,VLOOKUP(B22,選択シート!$B:$Q,14,FALSE), VLOOKUP(B22,選択シート!$A:$Q, 15,FALSE))</f>
        <v>#N/A</v>
      </c>
      <c r="F22" s="37"/>
      <c r="G22" s="80" t="e">
        <f>IF($B$2=0,VLOOKUP(B22,選択シート!$B:$Q,16,FALSE), VLOOKUP(B22,選択シート!$A:$Q, 17,FALSE))</f>
        <v>#N/A</v>
      </c>
    </row>
    <row r="23" spans="2:16" ht="29.25" customHeight="1" x14ac:dyDescent="0.15">
      <c r="B23" s="66">
        <f t="shared" si="1"/>
        <v>18014</v>
      </c>
      <c r="C23" s="5">
        <v>14</v>
      </c>
      <c r="D23" s="73" t="e">
        <f>IF($B$2=0,VLOOKUP(B23,選択シート!$B:$P,12,FALSE), VLOOKUP(B23,選択シート!$A:$P, 13,FALSE))</f>
        <v>#N/A</v>
      </c>
      <c r="E23" s="38" t="e">
        <f>IF($B$2=0,VLOOKUP(B23,選択シート!$B:$Q,14,FALSE), VLOOKUP(B23,選択シート!$A:$Q, 15,FALSE))</f>
        <v>#N/A</v>
      </c>
      <c r="F23" s="37"/>
      <c r="G23" s="80" t="e">
        <f>IF($B$2=0,VLOOKUP(B23,選択シート!$B:$Q,16,FALSE), VLOOKUP(B23,選択シート!$A:$Q, 17,FALSE))</f>
        <v>#N/A</v>
      </c>
    </row>
    <row r="24" spans="2:16" ht="29.25" customHeight="1" x14ac:dyDescent="0.15">
      <c r="B24" s="66">
        <f t="shared" si="1"/>
        <v>18015</v>
      </c>
      <c r="C24" s="5">
        <v>15</v>
      </c>
      <c r="D24" s="73" t="e">
        <f>IF($B$2=0,VLOOKUP(B24,選択シート!$B:$P,12,FALSE), VLOOKUP(B24,選択シート!$A:$P, 13,FALSE))</f>
        <v>#N/A</v>
      </c>
      <c r="E24" s="38" t="e">
        <f>IF($B$2=0,VLOOKUP(B24,選択シート!$B:$Q,14,FALSE), VLOOKUP(B24,選択シート!$A:$Q, 15,FALSE))</f>
        <v>#N/A</v>
      </c>
      <c r="F24" s="37"/>
      <c r="G24" s="80" t="e">
        <f>IF($B$2=0,VLOOKUP(B24,選択シート!$B:$Q,16,FALSE), VLOOKUP(B24,選択シート!$A:$Q, 17,FALSE))</f>
        <v>#N/A</v>
      </c>
    </row>
    <row r="25" spans="2:16" ht="29.25" customHeight="1" x14ac:dyDescent="0.15">
      <c r="B25" s="66">
        <f t="shared" si="1"/>
        <v>18016</v>
      </c>
      <c r="C25" s="5">
        <v>16</v>
      </c>
      <c r="D25" s="73" t="e">
        <f>IF($B$2=0,VLOOKUP(B25,選択シート!$B:$P,12,FALSE), VLOOKUP(B25,選択シート!$A:$P, 13,FALSE))</f>
        <v>#N/A</v>
      </c>
      <c r="E25" s="38" t="e">
        <f>IF($B$2=0,VLOOKUP(B25,選択シート!$B:$Q,14,FALSE), VLOOKUP(B25,選択シート!$A:$Q, 15,FALSE))</f>
        <v>#N/A</v>
      </c>
      <c r="F25" s="37"/>
      <c r="G25" s="80" t="e">
        <f>IF($B$2=0,VLOOKUP(B25,選択シート!$B:$Q,16,FALSE), VLOOKUP(B25,選択シート!$A:$Q, 17,FALSE))</f>
        <v>#N/A</v>
      </c>
    </row>
    <row r="26" spans="2:16" ht="29.25" customHeight="1" x14ac:dyDescent="0.15">
      <c r="B26" s="66">
        <f t="shared" si="1"/>
        <v>18017</v>
      </c>
      <c r="C26" s="5">
        <v>17</v>
      </c>
      <c r="D26" s="73" t="e">
        <f>IF($B$2=0,VLOOKUP(B26,選択シート!$B:$P,12,FALSE), VLOOKUP(B26,選択シート!$A:$P, 13,FALSE))</f>
        <v>#N/A</v>
      </c>
      <c r="E26" s="38" t="e">
        <f>IF($B$2=0,VLOOKUP(B26,選択シート!$B:$Q,14,FALSE), VLOOKUP(B26,選択シート!$A:$Q, 15,FALSE))</f>
        <v>#N/A</v>
      </c>
      <c r="F26" s="37"/>
      <c r="G26" s="80" t="e">
        <f>IF($B$2=0,VLOOKUP(B26,選択シート!$B:$Q,16,FALSE), VLOOKUP(B26,選択シート!$A:$Q, 17,FALSE))</f>
        <v>#N/A</v>
      </c>
    </row>
    <row r="27" spans="2:16" ht="29.25" customHeight="1" x14ac:dyDescent="0.15">
      <c r="B27" s="66">
        <f t="shared" si="1"/>
        <v>18018</v>
      </c>
      <c r="C27" s="5">
        <v>18</v>
      </c>
      <c r="D27" s="73" t="e">
        <f>IF($B$2=0,VLOOKUP(B27,選択シート!$B:$P,12,FALSE), VLOOKUP(B27,選択シート!$A:$P, 13,FALSE))</f>
        <v>#N/A</v>
      </c>
      <c r="E27" s="38" t="e">
        <f>IF($B$2=0,VLOOKUP(B27,選択シート!$B:$Q,14,FALSE), VLOOKUP(B27,選択シート!$A:$Q, 15,FALSE))</f>
        <v>#N/A</v>
      </c>
      <c r="F27" s="37"/>
      <c r="G27" s="80" t="e">
        <f>IF($B$2=0,VLOOKUP(B27,選択シート!$B:$Q,16,FALSE), VLOOKUP(B27,選択シート!$A:$Q, 17,FALSE))</f>
        <v>#N/A</v>
      </c>
    </row>
    <row r="28" spans="2:16" ht="29.25" customHeight="1" x14ac:dyDescent="0.15">
      <c r="B28" s="66">
        <f t="shared" si="1"/>
        <v>18019</v>
      </c>
      <c r="C28" s="5">
        <v>19</v>
      </c>
      <c r="D28" s="73" t="e">
        <f>IF($B$2=0,VLOOKUP(B28,選択シート!$B:$P,12,FALSE), VLOOKUP(B28,選択シート!$A:$P, 13,FALSE))</f>
        <v>#N/A</v>
      </c>
      <c r="E28" s="38" t="e">
        <f>IF($B$2=0,VLOOKUP(B28,選択シート!$B:$Q,14,FALSE), VLOOKUP(B28,選択シート!$A:$Q, 15,FALSE))</f>
        <v>#N/A</v>
      </c>
      <c r="F28" s="37"/>
      <c r="G28" s="80" t="e">
        <f>IF($B$2=0,VLOOKUP(B28,選択シート!$B:$Q,16,FALSE), VLOOKUP(B28,選択シート!$A:$Q, 17,FALSE))</f>
        <v>#N/A</v>
      </c>
    </row>
    <row r="29" spans="2:16" ht="29.25" customHeight="1" x14ac:dyDescent="0.15">
      <c r="B29" s="66">
        <f t="shared" si="1"/>
        <v>18020</v>
      </c>
      <c r="C29" s="5">
        <v>20</v>
      </c>
      <c r="D29" s="73" t="e">
        <f>IF($B$2=0,VLOOKUP(B29,選択シート!$B:$P,12,FALSE), VLOOKUP(B29,選択シート!$A:$P, 13,FALSE))</f>
        <v>#N/A</v>
      </c>
      <c r="E29" s="38" t="e">
        <f>IF($B$2=0,VLOOKUP(B29,選択シート!$B:$Q,14,FALSE), VLOOKUP(B29,選択シート!$A:$Q, 15,FALSE))</f>
        <v>#N/A</v>
      </c>
      <c r="F29" s="37"/>
      <c r="G29" s="80" t="e">
        <f>IF($B$2=0,VLOOKUP(B29,選択シート!$B:$Q,16,FALSE), VLOOKUP(B29,選択シート!$A:$Q, 17,FALSE))</f>
        <v>#N/A</v>
      </c>
    </row>
    <row r="30" spans="2:16" ht="21.75" customHeight="1" x14ac:dyDescent="0.15">
      <c r="C30" s="40"/>
      <c r="D30" s="41"/>
      <c r="E30" s="41"/>
      <c r="F30" s="40"/>
      <c r="G30" s="42"/>
    </row>
    <row r="31" spans="2:16" ht="13.5" customHeight="1" x14ac:dyDescent="0.15">
      <c r="B31" s="3"/>
      <c r="C31" s="43"/>
      <c r="D31" s="43"/>
      <c r="E31" s="43"/>
      <c r="F31" s="88" t="s">
        <v>676</v>
      </c>
      <c r="G31" s="89" t="s">
        <v>677</v>
      </c>
      <c r="H31" s="33"/>
      <c r="I31" s="33"/>
      <c r="J31" s="33"/>
      <c r="K31" s="33"/>
      <c r="L31" s="33"/>
      <c r="M31" s="33"/>
      <c r="N31" s="33"/>
      <c r="O31" s="33"/>
      <c r="P31" s="33"/>
    </row>
    <row r="32" spans="2:16" ht="19.5" customHeight="1" x14ac:dyDescent="0.15">
      <c r="B32" s="4"/>
      <c r="C32" s="55" t="s">
        <v>13</v>
      </c>
      <c r="D32" s="147" t="s">
        <v>18</v>
      </c>
      <c r="E32" s="46"/>
      <c r="F32" s="140"/>
      <c r="G32" s="141"/>
    </row>
    <row r="33" spans="2:7" ht="19.5" customHeight="1" x14ac:dyDescent="0.15">
      <c r="B33" s="26"/>
      <c r="C33" s="44">
        <f>C6</f>
        <v>18</v>
      </c>
      <c r="D33" s="138"/>
      <c r="E33" s="57"/>
      <c r="F33" s="142"/>
      <c r="G33" s="143"/>
    </row>
    <row r="34" spans="2:7" ht="19.5" customHeight="1" x14ac:dyDescent="0.15">
      <c r="B34" s="25"/>
      <c r="C34" s="45" t="s">
        <v>14</v>
      </c>
      <c r="D34" s="139"/>
      <c r="E34" s="58"/>
      <c r="F34" s="144"/>
      <c r="G34" s="145"/>
    </row>
    <row r="35" spans="2:7" ht="13.5" customHeight="1" x14ac:dyDescent="0.15">
      <c r="B35" s="52"/>
      <c r="C35" s="51"/>
      <c r="D35" s="46"/>
      <c r="E35" s="57"/>
      <c r="F35" s="148"/>
      <c r="G35" s="148"/>
    </row>
    <row r="36" spans="2:7" ht="12.75" customHeight="1" x14ac:dyDescent="0.15">
      <c r="B36" s="25"/>
      <c r="C36" s="47"/>
      <c r="D36" s="56" t="s">
        <v>15</v>
      </c>
      <c r="E36" s="115" t="s">
        <v>16</v>
      </c>
      <c r="F36" s="116"/>
      <c r="G36" s="117"/>
    </row>
    <row r="37" spans="2:7" ht="29.25" customHeight="1" x14ac:dyDescent="0.15">
      <c r="B37" s="66">
        <f t="shared" ref="B37:B46" si="2">$C$6*1000+C37</f>
        <v>18001</v>
      </c>
      <c r="C37" s="48">
        <v>1</v>
      </c>
      <c r="D37" s="74" t="e">
        <f>IF($B$2=0,VLOOKUP(B37,選択シート!$B:$P,12,FALSE), VLOOKUP(B37,選択シート!$A:$P, 13,FALSE))</f>
        <v>#N/A</v>
      </c>
      <c r="E37" s="75" t="e">
        <f>IF($B$2=0,VLOOKUP(B37,選択シート!$B:$Q,14,FALSE), VLOOKUP(B37,選択シート!$A:$Q, 15,FALSE))</f>
        <v>#N/A</v>
      </c>
      <c r="F37" s="76" t="e">
        <f>IF($B$2=0,VLOOKUP(B37,選択シート!$B:$Q,15,FALSE), VLOOKUP(B37,選択シート!$A:$Q, 16,FALSE))</f>
        <v>#N/A</v>
      </c>
      <c r="G37" s="79" t="e">
        <f>IF($B$2=0,VLOOKUP(B37,選択シート!$B:$Q,16,FALSE), VLOOKUP(B37,選択シート!$A:$Q, 17,FALSE))</f>
        <v>#N/A</v>
      </c>
    </row>
    <row r="38" spans="2:7" ht="29.25" customHeight="1" x14ac:dyDescent="0.15">
      <c r="B38" s="66">
        <f t="shared" si="2"/>
        <v>18002</v>
      </c>
      <c r="C38" s="49">
        <v>2</v>
      </c>
      <c r="D38" s="74" t="e">
        <f>IF($B$2=0,VLOOKUP(B38,選択シート!$B:$P,12,FALSE), VLOOKUP(B38,選択シート!$A:$P, 13,FALSE))</f>
        <v>#N/A</v>
      </c>
      <c r="E38" s="77" t="e">
        <f>IF($B$2=0,VLOOKUP(B38,選択シート!$B:$Q,14,FALSE), VLOOKUP(B38,選択シート!$A:$Q, 15,FALSE))</f>
        <v>#N/A</v>
      </c>
      <c r="F38" s="76" t="e">
        <f>IF($B$2=0,VLOOKUP(B38,選択シート!$B:$Q,15,FALSE), VLOOKUP(B38,選択シート!$A:$Q, 16,FALSE))</f>
        <v>#N/A</v>
      </c>
      <c r="G38" s="79" t="e">
        <f>IF($B$2=0,VLOOKUP(B38,選択シート!$B:$Q,16,FALSE), VLOOKUP(B38,選択シート!$A:$Q, 17,FALSE))</f>
        <v>#N/A</v>
      </c>
    </row>
    <row r="39" spans="2:7" ht="29.25" customHeight="1" x14ac:dyDescent="0.15">
      <c r="B39" s="66">
        <f t="shared" si="2"/>
        <v>18003</v>
      </c>
      <c r="C39" s="49">
        <v>3</v>
      </c>
      <c r="D39" s="74" t="e">
        <f>IF($B$2=0,VLOOKUP(B39,選択シート!$B:$P,12,FALSE), VLOOKUP(B39,選択シート!$A:$P, 13,FALSE))</f>
        <v>#N/A</v>
      </c>
      <c r="E39" s="77" t="e">
        <f>IF($B$2=0,VLOOKUP(B39,選択シート!$B:$Q,14,FALSE), VLOOKUP(B39,選択シート!$A:$Q, 15,FALSE))</f>
        <v>#N/A</v>
      </c>
      <c r="F39" s="76" t="e">
        <f>IF($B$2=0,VLOOKUP(B39,選択シート!$B:$Q,15,FALSE), VLOOKUP(B39,選択シート!$A:$Q, 16,FALSE))</f>
        <v>#N/A</v>
      </c>
      <c r="G39" s="79" t="e">
        <f>IF($B$2=0,VLOOKUP(B39,選択シート!$B:$Q,16,FALSE), VLOOKUP(B39,選択シート!$A:$Q, 17,FALSE))</f>
        <v>#N/A</v>
      </c>
    </row>
    <row r="40" spans="2:7" ht="29.25" customHeight="1" x14ac:dyDescent="0.15">
      <c r="B40" s="66">
        <f t="shared" si="2"/>
        <v>18004</v>
      </c>
      <c r="C40" s="49">
        <v>4</v>
      </c>
      <c r="D40" s="74" t="e">
        <f>IF($B$2=0,VLOOKUP(B40,選択シート!$B:$P,12,FALSE), VLOOKUP(B40,選択シート!$A:$P, 13,FALSE))</f>
        <v>#N/A</v>
      </c>
      <c r="E40" s="77" t="e">
        <f>IF($B$2=0,VLOOKUP(B40,選択シート!$B:$Q,14,FALSE), VLOOKUP(B40,選択シート!$A:$Q, 15,FALSE))</f>
        <v>#N/A</v>
      </c>
      <c r="F40" s="76" t="e">
        <f>IF($B$2=0,VLOOKUP(B40,選択シート!$B:$Q,15,FALSE), VLOOKUP(B40,選択シート!$A:$Q, 16,FALSE))</f>
        <v>#N/A</v>
      </c>
      <c r="G40" s="79" t="e">
        <f>IF($B$2=0,VLOOKUP(B40,選択シート!$B:$Q,16,FALSE), VLOOKUP(B40,選択シート!$A:$Q, 17,FALSE))</f>
        <v>#N/A</v>
      </c>
    </row>
    <row r="41" spans="2:7" ht="29.25" customHeight="1" x14ac:dyDescent="0.15">
      <c r="B41" s="66">
        <f t="shared" si="2"/>
        <v>18005</v>
      </c>
      <c r="C41" s="49">
        <v>5</v>
      </c>
      <c r="D41" s="74" t="e">
        <f>IF($B$2=0,VLOOKUP(B41,選択シート!$B:$P,12,FALSE), VLOOKUP(B41,選択シート!$A:$P, 13,FALSE))</f>
        <v>#N/A</v>
      </c>
      <c r="E41" s="77" t="e">
        <f>IF($B$2=0,VLOOKUP(B41,選択シート!$B:$Q,14,FALSE), VLOOKUP(B41,選択シート!$A:$Q, 15,FALSE))</f>
        <v>#N/A</v>
      </c>
      <c r="F41" s="76" t="e">
        <f>IF($B$2=0,VLOOKUP(B41,選択シート!$B:$Q,15,FALSE), VLOOKUP(B41,選択シート!$A:$Q, 16,FALSE))</f>
        <v>#N/A</v>
      </c>
      <c r="G41" s="79" t="e">
        <f>IF($B$2=0,VLOOKUP(B41,選択シート!$B:$Q,16,FALSE), VLOOKUP(B41,選択シート!$A:$Q, 17,FALSE))</f>
        <v>#N/A</v>
      </c>
    </row>
    <row r="42" spans="2:7" ht="29.25" customHeight="1" x14ac:dyDescent="0.15">
      <c r="B42" s="66">
        <f t="shared" si="2"/>
        <v>18006</v>
      </c>
      <c r="C42" s="49">
        <v>6</v>
      </c>
      <c r="D42" s="74" t="e">
        <f>IF($B$2=0,VLOOKUP(B42,選択シート!$B:$P,12,FALSE), VLOOKUP(B42,選択シート!$A:$P, 13,FALSE))</f>
        <v>#N/A</v>
      </c>
      <c r="E42" s="77" t="e">
        <f>IF($B$2=0,VLOOKUP(B42,選択シート!$B:$Q,14,FALSE), VLOOKUP(B42,選択シート!$A:$Q, 15,FALSE))</f>
        <v>#N/A</v>
      </c>
      <c r="F42" s="76" t="e">
        <f>IF($B$2=0,VLOOKUP(B42,選択シート!$B:$Q,15,FALSE), VLOOKUP(B42,選択シート!$A:$Q, 16,FALSE))</f>
        <v>#N/A</v>
      </c>
      <c r="G42" s="79" t="e">
        <f>IF($B$2=0,VLOOKUP(B42,選択シート!$B:$Q,16,FALSE), VLOOKUP(B42,選択シート!$A:$Q, 17,FALSE))</f>
        <v>#N/A</v>
      </c>
    </row>
    <row r="43" spans="2:7" ht="29.25" customHeight="1" x14ac:dyDescent="0.15">
      <c r="B43" s="66">
        <f t="shared" si="2"/>
        <v>18007</v>
      </c>
      <c r="C43" s="49">
        <v>7</v>
      </c>
      <c r="D43" s="74" t="e">
        <f>IF($B$2=0,VLOOKUP(B43,選択シート!$B:$P,12,FALSE), VLOOKUP(B43,選択シート!$A:$P, 13,FALSE))</f>
        <v>#N/A</v>
      </c>
      <c r="E43" s="77" t="e">
        <f>IF($B$2=0,VLOOKUP(B43,選択シート!$B:$Q,14,FALSE), VLOOKUP(B43,選択シート!$A:$Q, 15,FALSE))</f>
        <v>#N/A</v>
      </c>
      <c r="F43" s="76" t="e">
        <f>IF($B$2=0,VLOOKUP(B43,選択シート!$B:$Q,15,FALSE), VLOOKUP(B43,選択シート!$A:$Q, 16,FALSE))</f>
        <v>#N/A</v>
      </c>
      <c r="G43" s="79" t="e">
        <f>IF($B$2=0,VLOOKUP(B43,選択シート!$B:$Q,16,FALSE), VLOOKUP(B43,選択シート!$A:$Q, 17,FALSE))</f>
        <v>#N/A</v>
      </c>
    </row>
    <row r="44" spans="2:7" ht="29.25" customHeight="1" x14ac:dyDescent="0.15">
      <c r="B44" s="66">
        <f t="shared" si="2"/>
        <v>18008</v>
      </c>
      <c r="C44" s="49">
        <v>8</v>
      </c>
      <c r="D44" s="74" t="e">
        <f>IF($B$2=0,VLOOKUP(B44,選択シート!$B:$P,12,FALSE), VLOOKUP(B44,選択シート!$A:$P, 13,FALSE))</f>
        <v>#N/A</v>
      </c>
      <c r="E44" s="77" t="e">
        <f>IF($B$2=0,VLOOKUP(B44,選択シート!$B:$Q,14,FALSE), VLOOKUP(B44,選択シート!$A:$Q, 15,FALSE))</f>
        <v>#N/A</v>
      </c>
      <c r="F44" s="76" t="e">
        <f>IF($B$2=0,VLOOKUP(B44,選択シート!$B:$Q,15,FALSE), VLOOKUP(B44,選択シート!$A:$Q, 16,FALSE))</f>
        <v>#N/A</v>
      </c>
      <c r="G44" s="79" t="e">
        <f>IF($B$2=0,VLOOKUP(B44,選択シート!$B:$Q,16,FALSE), VLOOKUP(B44,選択シート!$A:$Q, 17,FALSE))</f>
        <v>#N/A</v>
      </c>
    </row>
    <row r="45" spans="2:7" ht="29.25" customHeight="1" x14ac:dyDescent="0.15">
      <c r="B45" s="66">
        <f t="shared" si="2"/>
        <v>18009</v>
      </c>
      <c r="C45" s="49">
        <v>9</v>
      </c>
      <c r="D45" s="74" t="e">
        <f>IF($B$2=0,VLOOKUP(B45,選択シート!$B:$P,12,FALSE), VLOOKUP(B45,選択シート!$A:$P, 13,FALSE))</f>
        <v>#N/A</v>
      </c>
      <c r="E45" s="77" t="e">
        <f>IF($B$2=0,VLOOKUP(B45,選択シート!$B:$Q,14,FALSE), VLOOKUP(B45,選択シート!$A:$Q, 15,FALSE))</f>
        <v>#N/A</v>
      </c>
      <c r="F45" s="76" t="e">
        <f>IF($B$2=0,VLOOKUP(B45,選択シート!$B:$Q,15,FALSE), VLOOKUP(B45,選択シート!$A:$Q, 16,FALSE))</f>
        <v>#N/A</v>
      </c>
      <c r="G45" s="79" t="e">
        <f>IF($B$2=0,VLOOKUP(B45,選択シート!$B:$Q,16,FALSE), VLOOKUP(B45,選択シート!$A:$Q, 17,FALSE))</f>
        <v>#N/A</v>
      </c>
    </row>
    <row r="46" spans="2:7" ht="29.25" customHeight="1" x14ac:dyDescent="0.15">
      <c r="B46" s="66">
        <f t="shared" si="2"/>
        <v>18010</v>
      </c>
      <c r="C46" s="49">
        <v>10</v>
      </c>
      <c r="D46" s="74" t="e">
        <f>IF($B$2=0,VLOOKUP(B46,選択シート!$B:$P,12,FALSE), VLOOKUP(B46,選択シート!$A:$P, 13,FALSE))</f>
        <v>#N/A</v>
      </c>
      <c r="E46" s="77" t="e">
        <f>IF($B$2=0,VLOOKUP(B46,選択シート!$B:$Q,14,FALSE), VLOOKUP(B46,選択シート!$A:$Q, 15,FALSE))</f>
        <v>#N/A</v>
      </c>
      <c r="F46" s="76" t="e">
        <f>IF($B$2=0,VLOOKUP(B46,選択シート!$B:$Q,15,FALSE), VLOOKUP(B46,選択シート!$A:$Q, 16,FALSE))</f>
        <v>#N/A</v>
      </c>
      <c r="G46" s="79" t="e">
        <f>IF($B$2=0,VLOOKUP(B46,選択シート!$B:$Q,16,FALSE), VLOOKUP(B46,選択シート!$A:$Q, 17,FALSE))</f>
        <v>#N/A</v>
      </c>
    </row>
    <row r="47" spans="2:7" ht="29.25" customHeight="1" x14ac:dyDescent="0.15">
      <c r="B47" s="66">
        <f t="shared" ref="B47:B56" si="3">$C$6*1000+C47</f>
        <v>18011</v>
      </c>
      <c r="C47" s="49">
        <v>11</v>
      </c>
      <c r="D47" s="74" t="e">
        <f>IF($B$2=0,VLOOKUP(B47,選択シート!$B:$P,12,FALSE), VLOOKUP(B47,選択シート!$A:$P, 13,FALSE))</f>
        <v>#N/A</v>
      </c>
      <c r="E47" s="75" t="e">
        <f>IF($B$2=0,VLOOKUP(B47,選択シート!$B:$Q,14,FALSE), VLOOKUP(B47,選択シート!$A:$Q, 15,FALSE))</f>
        <v>#N/A</v>
      </c>
      <c r="F47" s="76" t="e">
        <f>IF($B$2=0,VLOOKUP(B47,選択シート!$B:$Q,15,FALSE), VLOOKUP(B47,選択シート!$A:$Q, 16,FALSE))</f>
        <v>#N/A</v>
      </c>
      <c r="G47" s="79" t="e">
        <f>IF($B$2=0,VLOOKUP(B47,選択シート!$B:$Q,16,FALSE), VLOOKUP(B47,選択シート!$A:$Q, 17,FALSE))</f>
        <v>#N/A</v>
      </c>
    </row>
    <row r="48" spans="2:7" ht="29.25" customHeight="1" x14ac:dyDescent="0.15">
      <c r="B48" s="66">
        <f t="shared" si="3"/>
        <v>18012</v>
      </c>
      <c r="C48" s="49">
        <v>12</v>
      </c>
      <c r="D48" s="74" t="e">
        <f>IF($B$2=0,VLOOKUP(B48,選択シート!$B:$P,12,FALSE), VLOOKUP(B48,選択シート!$A:$P, 13,FALSE))</f>
        <v>#N/A</v>
      </c>
      <c r="E48" s="77" t="e">
        <f>IF($B$2=0,VLOOKUP(B48,選択シート!$B:$Q,14,FALSE), VLOOKUP(B48,選択シート!$A:$Q, 15,FALSE))</f>
        <v>#N/A</v>
      </c>
      <c r="F48" s="76" t="e">
        <f>IF($B$2=0,VLOOKUP(B48,選択シート!$B:$Q,15,FALSE), VLOOKUP(B48,選択シート!$A:$Q, 16,FALSE))</f>
        <v>#N/A</v>
      </c>
      <c r="G48" s="79" t="e">
        <f>IF($B$2=0,VLOOKUP(B48,選択シート!$B:$Q,16,FALSE), VLOOKUP(B48,選択シート!$A:$Q, 17,FALSE))</f>
        <v>#N/A</v>
      </c>
    </row>
    <row r="49" spans="2:7" ht="29.25" customHeight="1" x14ac:dyDescent="0.15">
      <c r="B49" s="66">
        <f t="shared" si="3"/>
        <v>18013</v>
      </c>
      <c r="C49" s="49">
        <v>13</v>
      </c>
      <c r="D49" s="74" t="e">
        <f>IF($B$2=0,VLOOKUP(B49,選択シート!$B:$P,12,FALSE), VLOOKUP(B49,選択シート!$A:$P, 13,FALSE))</f>
        <v>#N/A</v>
      </c>
      <c r="E49" s="77" t="e">
        <f>IF($B$2=0,VLOOKUP(B49,選択シート!$B:$Q,14,FALSE), VLOOKUP(B49,選択シート!$A:$Q, 15,FALSE))</f>
        <v>#N/A</v>
      </c>
      <c r="F49" s="76" t="e">
        <f>IF($B$2=0,VLOOKUP(B49,選択シート!$B:$Q,15,FALSE), VLOOKUP(B49,選択シート!$A:$Q, 16,FALSE))</f>
        <v>#N/A</v>
      </c>
      <c r="G49" s="79" t="e">
        <f>IF($B$2=0,VLOOKUP(B49,選択シート!$B:$Q,16,FALSE), VLOOKUP(B49,選択シート!$A:$Q, 17,FALSE))</f>
        <v>#N/A</v>
      </c>
    </row>
    <row r="50" spans="2:7" ht="29.25" customHeight="1" x14ac:dyDescent="0.15">
      <c r="B50" s="66">
        <f t="shared" si="3"/>
        <v>18014</v>
      </c>
      <c r="C50" s="49">
        <v>14</v>
      </c>
      <c r="D50" s="74" t="e">
        <f>IF($B$2=0,VLOOKUP(B50,選択シート!$B:$P,12,FALSE), VLOOKUP(B50,選択シート!$A:$P, 13,FALSE))</f>
        <v>#N/A</v>
      </c>
      <c r="E50" s="77" t="e">
        <f>IF($B$2=0,VLOOKUP(B50,選択シート!$B:$Q,14,FALSE), VLOOKUP(B50,選択シート!$A:$Q, 15,FALSE))</f>
        <v>#N/A</v>
      </c>
      <c r="F50" s="76" t="e">
        <f>IF($B$2=0,VLOOKUP(B50,選択シート!$B:$Q,15,FALSE), VLOOKUP(B50,選択シート!$A:$Q, 16,FALSE))</f>
        <v>#N/A</v>
      </c>
      <c r="G50" s="79" t="e">
        <f>IF($B$2=0,VLOOKUP(B50,選択シート!$B:$Q,16,FALSE), VLOOKUP(B50,選択シート!$A:$Q, 17,FALSE))</f>
        <v>#N/A</v>
      </c>
    </row>
    <row r="51" spans="2:7" ht="29.25" customHeight="1" x14ac:dyDescent="0.15">
      <c r="B51" s="66">
        <f t="shared" si="3"/>
        <v>18015</v>
      </c>
      <c r="C51" s="49">
        <v>15</v>
      </c>
      <c r="D51" s="74" t="e">
        <f>IF($B$2=0,VLOOKUP(B51,選択シート!$B:$P,12,FALSE), VLOOKUP(B51,選択シート!$A:$P, 13,FALSE))</f>
        <v>#N/A</v>
      </c>
      <c r="E51" s="77" t="e">
        <f>IF($B$2=0,VLOOKUP(B51,選択シート!$B:$Q,14,FALSE), VLOOKUP(B51,選択シート!$A:$Q, 15,FALSE))</f>
        <v>#N/A</v>
      </c>
      <c r="F51" s="76" t="e">
        <f>IF($B$2=0,VLOOKUP(B51,選択シート!$B:$Q,15,FALSE), VLOOKUP(B51,選択シート!$A:$Q, 16,FALSE))</f>
        <v>#N/A</v>
      </c>
      <c r="G51" s="79" t="e">
        <f>IF($B$2=0,VLOOKUP(B51,選択シート!$B:$Q,16,FALSE), VLOOKUP(B51,選択シート!$A:$Q, 17,FALSE))</f>
        <v>#N/A</v>
      </c>
    </row>
    <row r="52" spans="2:7" ht="29.25" customHeight="1" x14ac:dyDescent="0.15">
      <c r="B52" s="66">
        <f t="shared" si="3"/>
        <v>18016</v>
      </c>
      <c r="C52" s="49">
        <v>16</v>
      </c>
      <c r="D52" s="74" t="e">
        <f>IF($B$2=0,VLOOKUP(B52,選択シート!$B:$P,12,FALSE), VLOOKUP(B52,選択シート!$A:$P, 13,FALSE))</f>
        <v>#N/A</v>
      </c>
      <c r="E52" s="77" t="e">
        <f>IF($B$2=0,VLOOKUP(B52,選択シート!$B:$Q,14,FALSE), VLOOKUP(B52,選択シート!$A:$Q, 15,FALSE))</f>
        <v>#N/A</v>
      </c>
      <c r="F52" s="76" t="e">
        <f>IF($B$2=0,VLOOKUP(B52,選択シート!$B:$Q,15,FALSE), VLOOKUP(B52,選択シート!$A:$Q, 16,FALSE))</f>
        <v>#N/A</v>
      </c>
      <c r="G52" s="79" t="e">
        <f>IF($B$2=0,VLOOKUP(B52,選択シート!$B:$Q,16,FALSE), VLOOKUP(B52,選択シート!$A:$Q, 17,FALSE))</f>
        <v>#N/A</v>
      </c>
    </row>
    <row r="53" spans="2:7" ht="29.25" customHeight="1" x14ac:dyDescent="0.15">
      <c r="B53" s="66">
        <f t="shared" si="3"/>
        <v>18017</v>
      </c>
      <c r="C53" s="49">
        <v>17</v>
      </c>
      <c r="D53" s="74" t="e">
        <f>IF($B$2=0,VLOOKUP(B53,選択シート!$B:$P,12,FALSE), VLOOKUP(B53,選択シート!$A:$P, 13,FALSE))</f>
        <v>#N/A</v>
      </c>
      <c r="E53" s="77" t="e">
        <f>IF($B$2=0,VLOOKUP(B53,選択シート!$B:$Q,14,FALSE), VLOOKUP(B53,選択シート!$A:$Q, 15,FALSE))</f>
        <v>#N/A</v>
      </c>
      <c r="F53" s="76" t="e">
        <f>IF($B$2=0,VLOOKUP(B53,選択シート!$B:$Q,15,FALSE), VLOOKUP(B53,選択シート!$A:$Q, 16,FALSE))</f>
        <v>#N/A</v>
      </c>
      <c r="G53" s="79" t="e">
        <f>IF($B$2=0,VLOOKUP(B53,選択シート!$B:$Q,16,FALSE), VLOOKUP(B53,選択シート!$A:$Q, 17,FALSE))</f>
        <v>#N/A</v>
      </c>
    </row>
    <row r="54" spans="2:7" ht="29.25" customHeight="1" x14ac:dyDescent="0.15">
      <c r="B54" s="66">
        <f t="shared" si="3"/>
        <v>18018</v>
      </c>
      <c r="C54" s="49">
        <v>18</v>
      </c>
      <c r="D54" s="74" t="e">
        <f>IF($B$2=0,VLOOKUP(B54,選択シート!$B:$P,12,FALSE), VLOOKUP(B54,選択シート!$A:$P, 13,FALSE))</f>
        <v>#N/A</v>
      </c>
      <c r="E54" s="77" t="e">
        <f>IF($B$2=0,VLOOKUP(B54,選択シート!$B:$Q,14,FALSE), VLOOKUP(B54,選択シート!$A:$Q, 15,FALSE))</f>
        <v>#N/A</v>
      </c>
      <c r="F54" s="76" t="e">
        <f>IF($B$2=0,VLOOKUP(B54,選択シート!$B:$Q,15,FALSE), VLOOKUP(B54,選択シート!$A:$Q, 16,FALSE))</f>
        <v>#N/A</v>
      </c>
      <c r="G54" s="79" t="e">
        <f>IF($B$2=0,VLOOKUP(B54,選択シート!$B:$Q,16,FALSE), VLOOKUP(B54,選択シート!$A:$Q, 17,FALSE))</f>
        <v>#N/A</v>
      </c>
    </row>
    <row r="55" spans="2:7" ht="29.25" customHeight="1" x14ac:dyDescent="0.15">
      <c r="B55" s="66">
        <f t="shared" si="3"/>
        <v>18019</v>
      </c>
      <c r="C55" s="49">
        <v>19</v>
      </c>
      <c r="D55" s="74" t="e">
        <f>IF($B$2=0,VLOOKUP(B55,選択シート!$B:$P,12,FALSE), VLOOKUP(B55,選択シート!$A:$P, 13,FALSE))</f>
        <v>#N/A</v>
      </c>
      <c r="E55" s="77" t="e">
        <f>IF($B$2=0,VLOOKUP(B55,選択シート!$B:$Q,14,FALSE), VLOOKUP(B55,選択シート!$A:$Q, 15,FALSE))</f>
        <v>#N/A</v>
      </c>
      <c r="F55" s="76" t="e">
        <f>IF($B$2=0,VLOOKUP(B55,選択シート!$B:$Q,15,FALSE), VLOOKUP(B55,選択シート!$A:$Q, 16,FALSE))</f>
        <v>#N/A</v>
      </c>
      <c r="G55" s="79" t="e">
        <f>IF($B$2=0,VLOOKUP(B55,選択シート!$B:$Q,16,FALSE), VLOOKUP(B55,選択シート!$A:$Q, 17,FALSE))</f>
        <v>#N/A</v>
      </c>
    </row>
    <row r="56" spans="2:7" ht="29.25" customHeight="1" x14ac:dyDescent="0.15">
      <c r="B56" s="66">
        <f t="shared" si="3"/>
        <v>18020</v>
      </c>
      <c r="C56" s="49">
        <v>20</v>
      </c>
      <c r="D56" s="74" t="e">
        <f>IF($B$2=0,VLOOKUP(B56,選択シート!$B:$P,12,FALSE), VLOOKUP(B56,選択シート!$A:$P, 13,FALSE))</f>
        <v>#N/A</v>
      </c>
      <c r="E56" s="77" t="e">
        <f>IF($B$2=0,VLOOKUP(B56,選択シート!$B:$Q,14,FALSE), VLOOKUP(B56,選択シート!$A:$Q, 15,FALSE))</f>
        <v>#N/A</v>
      </c>
      <c r="F56" s="76" t="e">
        <f>IF($B$2=0,VLOOKUP(B56,選択シート!$B:$Q,15,FALSE), VLOOKUP(B56,選択シート!$A:$Q, 16,FALSE))</f>
        <v>#N/A</v>
      </c>
      <c r="G56" s="79"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2021-01-26T02:39:23Z</dcterms:created>
  <dcterms:modified xsi:type="dcterms:W3CDTF">2021-05-13T06:17:36Z</dcterms:modified>
</cp:coreProperties>
</file>